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LUCY\72327\"/>
    </mc:Choice>
  </mc:AlternateContent>
  <xr:revisionPtr revIDLastSave="0" documentId="13_ncr:1_{9A18E76D-E6C5-42CE-A447-3C4CB466F243}" xr6:coauthVersionLast="47" xr6:coauthVersionMax="47" xr10:uidLastSave="{00000000-0000-0000-0000-000000000000}"/>
  <bookViews>
    <workbookView xWindow="-120" yWindow="-120" windowWidth="29040" windowHeight="15720" activeTab="2" xr2:uid="{8C005801-C613-4F4A-9135-17E912A2AFF9}"/>
  </bookViews>
  <sheets>
    <sheet name="CAPA" sheetId="2" r:id="rId1"/>
    <sheet name="ORDEM BANCÁRIA" sheetId="8" r:id="rId2"/>
    <sheet name="FLUXO DE CAIXA" sheetId="4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>#REF!</definedName>
    <definedName name="_xlnm._FilterDatabase" localSheetId="3" hidden="1">'COMPOSIÇÃO DAS DESPESAS'!$A$5:$G$203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DESPESAS'!$A$1:$G$76</definedName>
    <definedName name="_xlnm.Print_Area" localSheetId="2">'FLUXO DE CAIXA'!$A$1:$J$26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7" l="1"/>
  <c r="F65" i="7"/>
  <c r="F64" i="7"/>
  <c r="F63" i="7"/>
  <c r="F62" i="7"/>
  <c r="F61" i="7"/>
  <c r="F60" i="7"/>
  <c r="F59" i="7"/>
  <c r="F58" i="7"/>
  <c r="F56" i="7"/>
  <c r="F55" i="7"/>
  <c r="F54" i="7"/>
  <c r="F53" i="7"/>
  <c r="F52" i="7"/>
  <c r="F118" i="7"/>
  <c r="F117" i="7"/>
  <c r="F116" i="7"/>
  <c r="F115" i="7"/>
  <c r="F114" i="7"/>
  <c r="F113" i="7"/>
  <c r="F155" i="7"/>
  <c r="F154" i="7"/>
  <c r="F151" i="7"/>
  <c r="F153" i="7"/>
  <c r="F152" i="7"/>
  <c r="F150" i="7"/>
  <c r="F149" i="7"/>
  <c r="F148" i="7"/>
  <c r="F147" i="7"/>
  <c r="F50" i="7"/>
  <c r="F21" i="7"/>
  <c r="F20" i="7"/>
  <c r="F18" i="7"/>
  <c r="F17" i="7"/>
  <c r="F16" i="7"/>
  <c r="F15" i="7"/>
  <c r="F14" i="7"/>
  <c r="F13" i="7"/>
  <c r="F203" i="7" l="1"/>
  <c r="B9" i="4"/>
  <c r="B14" i="4"/>
  <c r="B16" i="4" l="1"/>
</calcChain>
</file>

<file path=xl/sharedStrings.xml><?xml version="1.0" encoding="utf-8"?>
<sst xmlns="http://schemas.openxmlformats.org/spreadsheetml/2006/main" count="811" uniqueCount="254">
  <si>
    <t>TOTAL</t>
  </si>
  <si>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</si>
  <si>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</si>
  <si>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</si>
  <si>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</si>
  <si>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</si>
  <si>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</si>
  <si>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</si>
  <si>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</si>
  <si>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EMENDA N° 60060003</t>
  </si>
  <si>
    <t>PORTARIA Nº 4.588, DE 26 DE JUNHO 2024</t>
  </si>
  <si>
    <t xml:space="preserve">ÓRTESES, PRÓTESES E MATERIAIS ESPECIAIS </t>
  </si>
  <si>
    <t xml:space="preserve">ORTOMOBIL INDUSTRIA E COMERCIO LTDA                         </t>
  </si>
  <si>
    <t xml:space="preserve">MEDICAMENTOS E REAGENTES                </t>
  </si>
  <si>
    <t xml:space="preserve">FUTURA COM DE PROD MEDICOS HOSP LTDA                        </t>
  </si>
  <si>
    <t xml:space="preserve">DUNE PRODUTOS ORTOPEDICOS LTDA                              </t>
  </si>
  <si>
    <t xml:space="preserve">DILEPE INDUSTRIA E COMERCIO DE MATERIAIS ORTOPEDICOS LTDA   </t>
  </si>
  <si>
    <t xml:space="preserve">SERVIMED COMERCIAL LTDA                                     </t>
  </si>
  <si>
    <t xml:space="preserve">MATERIAIS HOSPITALARES EM GERAL         </t>
  </si>
  <si>
    <t xml:space="preserve">REFEIÇÕES FORNECIDAS NO HOSPITAL        </t>
  </si>
  <si>
    <t xml:space="preserve">JOSE VAGNER LIMA DA SILVA                                   </t>
  </si>
  <si>
    <t xml:space="preserve">PLATANUS FARMACIA DE MANIPULACAO LTDA                       </t>
  </si>
  <si>
    <t xml:space="preserve">OTTOBOCK DO BRASIL TECNICA ORTOPEDICA LTDA                  </t>
  </si>
  <si>
    <t xml:space="preserve">ORTOBRAS INDUSTRIA E COMERCIO DE ORTOPEDIA LTDA             </t>
  </si>
  <si>
    <t xml:space="preserve">A REABILITAR APARELHOS ORTOPEDICOS LTDA EPP                 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</si>
  <si>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</si>
  <si>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</si>
  <si>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</si>
  <si>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</si>
  <si>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</si>
  <si>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</si>
  <si>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</si>
  <si>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</si>
  <si>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INCREMENTO MAC - SENADORA MARA GABRILLI</t>
  </si>
  <si>
    <t xml:space="preserve">NATURAL STEP IND E COM DE CALCADOS E ARTIGOS ORTOPED EIRELI </t>
  </si>
  <si>
    <t xml:space="preserve">CRISMED COMERCIAL HOSPITALAR LTDA                           </t>
  </si>
  <si>
    <t xml:space="preserve">WERBRAN DISTRIBUIDORA DE MEDICAMENTOS LTDA                  </t>
  </si>
  <si>
    <t xml:space="preserve">CBS MEDICO CIENTIFICA LTDA                                  </t>
  </si>
  <si>
    <t xml:space="preserve">COMERCIAL CIRURGICA RIOCLARENSE LTDA                        </t>
  </si>
  <si>
    <t xml:space="preserve">POLO CIRURGICO LTDA                                         </t>
  </si>
  <si>
    <t xml:space="preserve">MEDILAR IMP E DIST DE PRODUTOS MEDICOS HOSPITALARES SA      </t>
  </si>
  <si>
    <t>MATERIAIS DE CONSUMO</t>
  </si>
  <si>
    <t xml:space="preserve">GR SERVICOS E ALIMENTACAO LTDA                              </t>
  </si>
  <si>
    <t xml:space="preserve">DELLAMED S A                                                </t>
  </si>
  <si>
    <t xml:space="preserve">DIAMOND DESIGN TECNOLOGIA ASSISTIVA LTDA                    </t>
  </si>
  <si>
    <t xml:space="preserve">FOUR MED DISTRIBUIDORA HOSPITALAR IMPORTADORA LTDA          </t>
  </si>
  <si>
    <t xml:space="preserve">METALPLAY INDUSTRIA E COMERCIO LTDA - ME                    </t>
  </si>
  <si>
    <t xml:space="preserve">NACIONAL COMERCIAL HOSPITALAR S A                           </t>
  </si>
  <si>
    <t xml:space="preserve">VIRTUAL  FARMA PRODUTOS FARMACEUTICOS LTDA                  </t>
  </si>
  <si>
    <t xml:space="preserve">INSTITUTO DE TECNOLOGIA ASSISTIVA LTDA EPP                  </t>
  </si>
  <si>
    <t xml:space="preserve">ATIVA COMERCIAL HOSPITALAR LTDA                             </t>
  </si>
  <si>
    <t xml:space="preserve">CIRURGICA BONAPARTE LTDA                                    </t>
  </si>
  <si>
    <t xml:space="preserve">CIRURGICA BRASIL COMERCIAL E IMPORTADORA LTDA               </t>
  </si>
  <si>
    <t xml:space="preserve">POLAR FIX IND E COM DE PRODUTOS HOSPITALARES LTDA           </t>
  </si>
  <si>
    <t xml:space="preserve">CARCI IND E COM APARELHOS CIRURGICOS E ORTOPEDICOS EIRELI   </t>
  </si>
  <si>
    <t>CPL MEDICALS PRODUTOS MEDICOS LTDA</t>
  </si>
  <si>
    <t>NF N° 4480</t>
  </si>
  <si>
    <t>NF N° 54794</t>
  </si>
  <si>
    <t>NF N° 260536</t>
  </si>
  <si>
    <t>NF N° 260540</t>
  </si>
  <si>
    <t>NF N° 260541</t>
  </si>
  <si>
    <t>NF N° 260543</t>
  </si>
  <si>
    <t>NF N° 260544</t>
  </si>
  <si>
    <t>NF N° 260545</t>
  </si>
  <si>
    <t>NF N° 260546</t>
  </si>
  <si>
    <t>NF N° 260547</t>
  </si>
  <si>
    <t>NF N° 260548</t>
  </si>
  <si>
    <t>NF N° 260549</t>
  </si>
  <si>
    <t>NF N° 260550</t>
  </si>
  <si>
    <t>NF N° 260551</t>
  </si>
  <si>
    <t>NF N° 260552</t>
  </si>
  <si>
    <t>NF N° 260553</t>
  </si>
  <si>
    <t>NF N° 565</t>
  </si>
  <si>
    <t>NF N° 566</t>
  </si>
  <si>
    <t>NF N° 567</t>
  </si>
  <si>
    <t>NF N° 568</t>
  </si>
  <si>
    <t>NF N° 569</t>
  </si>
  <si>
    <t>NF N° 570</t>
  </si>
  <si>
    <t>NF N° 571</t>
  </si>
  <si>
    <t>NF N° 572</t>
  </si>
  <si>
    <t>NF N° 573</t>
  </si>
  <si>
    <t>NF N° 574</t>
  </si>
  <si>
    <t>NF N° 575</t>
  </si>
  <si>
    <t>NF N° 576</t>
  </si>
  <si>
    <t>NF N° 577</t>
  </si>
  <si>
    <t>NF N° 578</t>
  </si>
  <si>
    <t>NF N° 10949</t>
  </si>
  <si>
    <t>NF N° 16418</t>
  </si>
  <si>
    <t>NF N° 16419</t>
  </si>
  <si>
    <t>NF N° 16421</t>
  </si>
  <si>
    <t>NF N° 16423</t>
  </si>
  <si>
    <t>NF N° 663279</t>
  </si>
  <si>
    <t>NF N° 12001</t>
  </si>
  <si>
    <t>NF N° 447658</t>
  </si>
  <si>
    <t>NF N° 447686</t>
  </si>
  <si>
    <t>NF N° 447687</t>
  </si>
  <si>
    <t>NF N° 447688</t>
  </si>
  <si>
    <t>NF N° 447689</t>
  </si>
  <si>
    <t>NF N° 219905</t>
  </si>
  <si>
    <t>NF N° 260809</t>
  </si>
  <si>
    <t>NF N° 260810</t>
  </si>
  <si>
    <t>NF N° 260811</t>
  </si>
  <si>
    <t>NF N° 260812</t>
  </si>
  <si>
    <t>NF N° 260813</t>
  </si>
  <si>
    <t>NF N° 260814</t>
  </si>
  <si>
    <t>NF N° 260815</t>
  </si>
  <si>
    <t>NF N° 260816</t>
  </si>
  <si>
    <t>NF N° 260817</t>
  </si>
  <si>
    <t>NF N° 260818</t>
  </si>
  <si>
    <t>NF N° 260819</t>
  </si>
  <si>
    <t>NF N° 260820</t>
  </si>
  <si>
    <t>NF N° 260821</t>
  </si>
  <si>
    <t>NF N° 260822</t>
  </si>
  <si>
    <t>NF N° 260823</t>
  </si>
  <si>
    <t>NF N° 260824</t>
  </si>
  <si>
    <t>NF N° 260825</t>
  </si>
  <si>
    <t>NF N° 260867</t>
  </si>
  <si>
    <t>NF N° 46451</t>
  </si>
  <si>
    <t>NF N° 46452</t>
  </si>
  <si>
    <t>NF N° 124971</t>
  </si>
  <si>
    <t>NF N° 447893</t>
  </si>
  <si>
    <t>NF N° 447894</t>
  </si>
  <si>
    <t>NF N° 447896</t>
  </si>
  <si>
    <t>NF N° 447897</t>
  </si>
  <si>
    <t>NF N° 447898</t>
  </si>
  <si>
    <t>NF N° 447899</t>
  </si>
  <si>
    <t>NF N° 447902</t>
  </si>
  <si>
    <t>NF N° 447903</t>
  </si>
  <si>
    <t>NF N° 447904</t>
  </si>
  <si>
    <t>NF N° 447906</t>
  </si>
  <si>
    <t>NF N° 46505</t>
  </si>
  <si>
    <t>NF N° 46506</t>
  </si>
  <si>
    <t>NF N° 1199</t>
  </si>
  <si>
    <t>NF N° 1200</t>
  </si>
  <si>
    <t>NF N° 1201</t>
  </si>
  <si>
    <t>NF N° 1202</t>
  </si>
  <si>
    <t>NF N° 46569</t>
  </si>
  <si>
    <t>NF N° 46570</t>
  </si>
  <si>
    <t>NF N° 46571</t>
  </si>
  <si>
    <t>NF N° 46622</t>
  </si>
  <si>
    <t>NF N° 220281</t>
  </si>
  <si>
    <t>NF N° 220282</t>
  </si>
  <si>
    <t>NF N° 220283</t>
  </si>
  <si>
    <t>NF N° 220284</t>
  </si>
  <si>
    <t>NF N° 585</t>
  </si>
  <si>
    <t>NF N° 586</t>
  </si>
  <si>
    <t>NF N° 587</t>
  </si>
  <si>
    <t>NF N° 14090</t>
  </si>
  <si>
    <t>NF N° 14091</t>
  </si>
  <si>
    <t>NF N° 14092</t>
  </si>
  <si>
    <t>NF N° 14093</t>
  </si>
  <si>
    <t>NF N° 14094</t>
  </si>
  <si>
    <t>NF N° 14095</t>
  </si>
  <si>
    <t>NF N° 14096</t>
  </si>
  <si>
    <t>NF N° 14097</t>
  </si>
  <si>
    <t>NF N° 14098</t>
  </si>
  <si>
    <t>NF N° 126210</t>
  </si>
  <si>
    <t>NF N° 126211</t>
  </si>
  <si>
    <t>NF N° 126212</t>
  </si>
  <si>
    <t>NF N° 126281</t>
  </si>
  <si>
    <t>NF N° 220285</t>
  </si>
  <si>
    <t>NF N° 261071</t>
  </si>
  <si>
    <t>NF N° 261072</t>
  </si>
  <si>
    <t>NF N° 261073</t>
  </si>
  <si>
    <t>NF N° 261074</t>
  </si>
  <si>
    <t>NF N° 261075</t>
  </si>
  <si>
    <t>NF N° 261076</t>
  </si>
  <si>
    <t>NF N° 261077</t>
  </si>
  <si>
    <t>NF N° 261078</t>
  </si>
  <si>
    <t>NF N° 11182964</t>
  </si>
  <si>
    <t>NF N° 1762823</t>
  </si>
  <si>
    <t>NF N° 16516</t>
  </si>
  <si>
    <t>NF N° 16517</t>
  </si>
  <si>
    <t>NF N° 220431</t>
  </si>
  <si>
    <t>NF N° 333969</t>
  </si>
  <si>
    <t>NF N° 333971</t>
  </si>
  <si>
    <t>NF N° 1215</t>
  </si>
  <si>
    <t>NF N° 1216</t>
  </si>
  <si>
    <t>NF N° 1217</t>
  </si>
  <si>
    <t>NF N° 1218</t>
  </si>
  <si>
    <t>NF N° 19252</t>
  </si>
  <si>
    <t>NF N° 46724</t>
  </si>
  <si>
    <t>NF N° 46725</t>
  </si>
  <si>
    <t>NF N° 46726</t>
  </si>
  <si>
    <t>NF N° 46727</t>
  </si>
  <si>
    <t>NF N° 46728</t>
  </si>
  <si>
    <t>NF N° 46729</t>
  </si>
  <si>
    <t>NF N° 58541</t>
  </si>
  <si>
    <t>NF N° 1997288</t>
  </si>
  <si>
    <t>NF N° 9811</t>
  </si>
  <si>
    <t>NF N° 9812</t>
  </si>
  <si>
    <t>NF N° 153230</t>
  </si>
  <si>
    <t>NF N° 4497</t>
  </si>
  <si>
    <t>NF N° 41575</t>
  </si>
  <si>
    <t>NF N° 46797</t>
  </si>
  <si>
    <t>NF N° 46800</t>
  </si>
  <si>
    <t>NF N° 225655</t>
  </si>
  <si>
    <t>NF N° 261257</t>
  </si>
  <si>
    <t>NF N° 261258</t>
  </si>
  <si>
    <t>NF N° 261259</t>
  </si>
  <si>
    <t>NF N° 261260</t>
  </si>
  <si>
    <t>NF N° 261261</t>
  </si>
  <si>
    <t>NF N° 261262</t>
  </si>
  <si>
    <t>NF N° 261263</t>
  </si>
  <si>
    <t>NF N° 261264</t>
  </si>
  <si>
    <t>NF N° 261265</t>
  </si>
  <si>
    <t>NF N° 261266</t>
  </si>
  <si>
    <t>NF N° 261267</t>
  </si>
  <si>
    <t>NF N° 261268</t>
  </si>
  <si>
    <t>NF N° 1151427</t>
  </si>
  <si>
    <t>NF N° 7966</t>
  </si>
  <si>
    <t>NF N° 55889</t>
  </si>
  <si>
    <t>NF N° 114724</t>
  </si>
  <si>
    <t>NF N° 114725</t>
  </si>
  <si>
    <t>NF N° 116884</t>
  </si>
  <si>
    <t>NF N° 124987</t>
  </si>
  <si>
    <t>NF N° 124988</t>
  </si>
  <si>
    <t>NF N° 124989</t>
  </si>
  <si>
    <t>NF N° 124990</t>
  </si>
  <si>
    <t>NF N° 124991</t>
  </si>
  <si>
    <t>NF N° 124992</t>
  </si>
  <si>
    <t>NF N° 125007</t>
  </si>
  <si>
    <t>NF N° 125008</t>
  </si>
  <si>
    <t>NF N° 125009</t>
  </si>
  <si>
    <t>NF N° 449079</t>
  </si>
  <si>
    <t>NF N° 449080</t>
  </si>
  <si>
    <t>NF N° 449081</t>
  </si>
  <si>
    <t>NF N° 449082</t>
  </si>
  <si>
    <t>NF N° 449083</t>
  </si>
  <si>
    <t>NF N° 449084</t>
  </si>
  <si>
    <t>NF N° 449085</t>
  </si>
  <si>
    <t>NF N° 449086</t>
  </si>
  <si>
    <t>NF N° 449087</t>
  </si>
  <si>
    <t>NF N° 449088</t>
  </si>
  <si>
    <t>NF N° 449089</t>
  </si>
  <si>
    <t>NF N° 449090</t>
  </si>
  <si>
    <t>NF N° 449092</t>
  </si>
  <si>
    <t>NF N° 449093</t>
  </si>
  <si>
    <t>NF N° 449094</t>
  </si>
  <si>
    <t>NF N° 449096</t>
  </si>
  <si>
    <t>NF N° 449098</t>
  </si>
  <si>
    <t>NF N° 449099</t>
  </si>
  <si>
    <t>NF N° 449100</t>
  </si>
  <si>
    <t>NF N° 449101</t>
  </si>
  <si>
    <t>NF N° 449102</t>
  </si>
  <si>
    <t>NF N° 449103</t>
  </si>
  <si>
    <t>NF N° 449182</t>
  </si>
  <si>
    <t>NF N° 517117</t>
  </si>
  <si>
    <t>NF N° 1576648</t>
  </si>
  <si>
    <t>NF N° 16546</t>
  </si>
  <si>
    <t>NF N° 16547</t>
  </si>
  <si>
    <t>NF N° 16559</t>
  </si>
  <si>
    <t>NF N° 171499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</si>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</sst>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5"/>
    <xf numFmtId="0" fontId="11" fillId="0" borderId="0" xfId="4" applyFont="1" applyAlignment="1">
      <alignment vertical="center"/>
    </xf>
    <xf numFmtId="0" fontId="12" fillId="0" borderId="2" xfId="4" applyFont="1" applyBorder="1" applyAlignment="1">
      <alignment vertical="center" wrapText="1"/>
    </xf>
    <xf numFmtId="4" fontId="12" fillId="0" borderId="3" xfId="4" applyNumberFormat="1" applyFont="1" applyBorder="1" applyAlignment="1">
      <alignment vertical="center"/>
    </xf>
    <xf numFmtId="0" fontId="13" fillId="0" borderId="4" xfId="4" applyFont="1" applyBorder="1" applyAlignment="1">
      <alignment horizontal="left" vertical="center" wrapText="1"/>
    </xf>
    <xf numFmtId="4" fontId="13" fillId="0" borderId="5" xfId="4" applyNumberFormat="1" applyFont="1" applyBorder="1" applyAlignment="1">
      <alignment vertical="center"/>
    </xf>
    <xf numFmtId="0" fontId="12" fillId="0" borderId="0" xfId="4" applyFont="1" applyAlignment="1">
      <alignment horizontal="left" vertical="center" wrapText="1"/>
    </xf>
    <xf numFmtId="4" fontId="12" fillId="0" borderId="0" xfId="4" applyNumberFormat="1" applyFont="1" applyAlignment="1">
      <alignment vertical="center"/>
    </xf>
    <xf numFmtId="0" fontId="12" fillId="3" borderId="4" xfId="4" applyFont="1" applyFill="1" applyBorder="1" applyAlignment="1">
      <alignment horizontal="left" vertical="center" wrapText="1"/>
    </xf>
    <xf numFmtId="4" fontId="12" fillId="3" borderId="5" xfId="4" applyNumberFormat="1" applyFont="1" applyFill="1" applyBorder="1" applyAlignment="1">
      <alignment vertical="center"/>
    </xf>
    <xf numFmtId="0" fontId="14" fillId="0" borderId="0" xfId="4" applyFont="1" applyAlignment="1">
      <alignment vertical="center" wrapText="1"/>
    </xf>
    <xf numFmtId="4" fontId="14" fillId="0" borderId="0" xfId="4" applyNumberFormat="1" applyFont="1" applyAlignment="1">
      <alignment vertical="center"/>
    </xf>
    <xf numFmtId="4" fontId="13" fillId="0" borderId="5" xfId="4" applyNumberFormat="1" applyFont="1" applyBorder="1" applyAlignment="1">
      <alignment horizontal="right" vertical="center"/>
    </xf>
    <xf numFmtId="4" fontId="1" fillId="0" borderId="0" xfId="5" applyNumberFormat="1"/>
    <xf numFmtId="0" fontId="12" fillId="3" borderId="4" xfId="4" applyFont="1" applyFill="1" applyBorder="1" applyAlignment="1">
      <alignment horizontal="left" vertical="center"/>
    </xf>
    <xf numFmtId="4" fontId="15" fillId="3" borderId="5" xfId="4" applyNumberFormat="1" applyFont="1" applyFill="1" applyBorder="1" applyAlignment="1">
      <alignment vertical="center"/>
    </xf>
    <xf numFmtId="0" fontId="11" fillId="0" borderId="0" xfId="4" applyFont="1"/>
    <xf numFmtId="4" fontId="11" fillId="0" borderId="0" xfId="4" applyNumberFormat="1" applyFont="1"/>
    <xf numFmtId="0" fontId="16" fillId="4" borderId="6" xfId="4" applyFont="1" applyFill="1" applyBorder="1" applyAlignment="1">
      <alignment vertical="center"/>
    </xf>
    <xf numFmtId="166" fontId="16" fillId="4" borderId="7" xfId="4" applyNumberFormat="1" applyFont="1" applyFill="1" applyBorder="1" applyAlignment="1">
      <alignment vertical="center"/>
    </xf>
    <xf numFmtId="0" fontId="17" fillId="0" borderId="0" xfId="4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1" fillId="0" borderId="0" xfId="2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1" fillId="0" borderId="0" xfId="2" applyFont="1" applyAlignment="1">
      <alignment horizontal="center" vertical="center" wrapText="1"/>
    </xf>
    <xf numFmtId="164" fontId="2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3" fillId="5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left" vertical="center" indent="1"/>
    </xf>
    <xf numFmtId="0" fontId="23" fillId="5" borderId="1" xfId="2" applyFont="1" applyFill="1" applyBorder="1" applyAlignment="1">
      <alignment horizontal="left" vertical="center" indent="2"/>
    </xf>
    <xf numFmtId="14" fontId="24" fillId="5" borderId="1" xfId="2" applyNumberFormat="1" applyFont="1" applyFill="1" applyBorder="1" applyAlignment="1">
      <alignment horizontal="center" vertical="center"/>
    </xf>
    <xf numFmtId="14" fontId="24" fillId="5" borderId="1" xfId="2" applyNumberFormat="1" applyFont="1" applyFill="1" applyBorder="1" applyAlignment="1">
      <alignment horizontal="center" vertical="center" wrapText="1"/>
    </xf>
    <xf numFmtId="0" fontId="25" fillId="0" borderId="0" xfId="2" applyFont="1"/>
    <xf numFmtId="0" fontId="26" fillId="0" borderId="1" xfId="6" quotePrefix="1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left" vertical="center" indent="1"/>
    </xf>
    <xf numFmtId="43" fontId="27" fillId="0" borderId="1" xfId="6" applyFont="1" applyFill="1" applyBorder="1" applyAlignment="1">
      <alignment horizontal="left" vertical="center" indent="1"/>
    </xf>
    <xf numFmtId="4" fontId="27" fillId="0" borderId="1" xfId="2" applyNumberFormat="1" applyFont="1" applyBorder="1" applyAlignment="1">
      <alignment horizontal="right" vertical="center"/>
    </xf>
    <xf numFmtId="165" fontId="27" fillId="0" borderId="1" xfId="2" applyNumberFormat="1" applyFont="1" applyBorder="1" applyAlignment="1">
      <alignment horizontal="center" vertical="center"/>
    </xf>
    <xf numFmtId="164" fontId="28" fillId="5" borderId="11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17" fontId="6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8" fillId="5" borderId="8" xfId="2" applyFont="1" applyFill="1" applyBorder="1" applyAlignment="1">
      <alignment horizontal="left" vertical="center" indent="1"/>
    </xf>
    <xf numFmtId="0" fontId="28" fillId="5" borderId="9" xfId="2" applyFont="1" applyFill="1" applyBorder="1" applyAlignment="1">
      <alignment horizontal="left" vertical="center" indent="1"/>
    </xf>
    <xf numFmtId="0" fontId="28" fillId="5" borderId="10" xfId="2" applyFont="1" applyFill="1" applyBorder="1" applyAlignment="1">
      <alignment horizontal="left" vertical="center" indent="1"/>
    </xf>
  </cellXfs>
  <cellStyles count="7">
    <cellStyle name="Normal" xfId="0" builtinId="0"/>
    <cellStyle name="Normal 12" xfId="1" xr:uid="{F32DF477-E93F-4A2D-A1A1-91D037ED4037}"/>
    <cellStyle name="Normal 2 2 2 2 12 2" xfId="4" xr:uid="{27E90965-F0A1-430C-A697-AAC7FF5456A9}"/>
    <cellStyle name="Normal 3 3" xfId="2" xr:uid="{3CCE18FF-209A-4836-B907-F2D380CF153A}"/>
    <cellStyle name="Normal 4 2" xfId="5" xr:uid="{F631CFC6-450C-4B09-AC9B-AF5F50A523CA}"/>
    <cellStyle name="Normal 5" xfId="3" xr:uid="{FB665556-24B8-4632-97B0-2D2F186A2551}"/>
    <cellStyle name="Vírgula 2" xfId="6" xr:uid="{B859FC73-995B-4336-BDC8-5B0C19B8BEF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5D96B5-EB2C-4E7A-A9AF-548CA0C3A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600075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E47B25-8C40-4C4E-AFDF-7FDA411F27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47625</xdr:rowOff>
    </xdr:from>
    <xdr:to>
      <xdr:col>9</xdr:col>
      <xdr:colOff>561975</xdr:colOff>
      <xdr:row>29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74CAE6-1DB3-439A-B5B1-B0C2EB018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9625"/>
          <a:ext cx="6048375" cy="481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B92F1321-E450-4B35-A4E2-80998BA4E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2C62B-A87C-4460-A464-0CA86B53B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70647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AF26-EAFD-44F6-9553-D570778A1F79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1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51.75" customHeight="1" x14ac:dyDescent="0.2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86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ht="30.75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2" customFormat="1" ht="30.75" x14ac:dyDescent="0.25">
      <c r="A5" s="52" t="s">
        <v>10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s="2" customFormat="1" ht="35.25" customHeight="1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90.5" customHeight="1" x14ac:dyDescent="0.25">
      <c r="A7" s="55" t="s">
        <v>253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9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A4F0-2B84-45FC-83F1-2CB0EC6B989B}">
  <dimension ref="A1"/>
  <sheetViews>
    <sheetView showGridLines="0" workbookViewId="0">
      <selection activeCell="P29" sqref="P29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9B54-32D1-4829-BDF5-AAB593DB083D}">
  <sheetPr>
    <tabColor theme="9" tint="0.79998168889431442"/>
  </sheetPr>
  <dimension ref="A1:D20"/>
  <sheetViews>
    <sheetView showGridLines="0" tabSelected="1" zoomScale="85" zoomScaleNormal="85" workbookViewId="0">
      <selection activeCell="B19" sqref="B19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56" t="s">
        <v>4</v>
      </c>
      <c r="B3" s="56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5</v>
      </c>
      <c r="B6" s="7">
        <v>1433931.3600000003</v>
      </c>
    </row>
    <row r="7" spans="1:4" ht="27.6" customHeight="1" x14ac:dyDescent="0.25">
      <c r="A7" s="8" t="s">
        <v>6</v>
      </c>
      <c r="B7" s="9">
        <v>13205.75</v>
      </c>
    </row>
    <row r="8" spans="1:4" x14ac:dyDescent="0.25">
      <c r="A8" s="10"/>
      <c r="B8" s="11"/>
    </row>
    <row r="9" spans="1:4" x14ac:dyDescent="0.25">
      <c r="A9" s="12" t="s">
        <v>7</v>
      </c>
      <c r="B9" s="13">
        <f>B7</f>
        <v>13205.75</v>
      </c>
    </row>
    <row r="10" spans="1:4" x14ac:dyDescent="0.25">
      <c r="A10" s="10"/>
      <c r="B10" s="11"/>
    </row>
    <row r="11" spans="1:4" ht="27.6" customHeight="1" x14ac:dyDescent="0.25">
      <c r="A11" s="14" t="s">
        <v>8</v>
      </c>
      <c r="B11" s="15"/>
    </row>
    <row r="12" spans="1:4" ht="27.6" customHeight="1" x14ac:dyDescent="0.25">
      <c r="A12" s="8" t="s">
        <v>41</v>
      </c>
      <c r="B12" s="16">
        <v>-273922.36999999982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7</v>
      </c>
      <c r="B14" s="19">
        <f>B12</f>
        <v>-273922.36999999982</v>
      </c>
      <c r="C14" s="17"/>
    </row>
    <row r="15" spans="1:4" x14ac:dyDescent="0.25">
      <c r="B15" s="21"/>
    </row>
    <row r="16" spans="1:4" ht="27.6" customHeight="1" thickBot="1" x14ac:dyDescent="0.3">
      <c r="A16" s="22" t="s">
        <v>1</v>
      </c>
      <c r="B16" s="23">
        <f>B6+B9+B14</f>
        <v>1173214.7400000005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385A-A161-4139-BC49-7B666E678DC4}">
  <sheetPr>
    <tabColor theme="6" tint="0.79998168889431442"/>
  </sheetPr>
  <dimension ref="A1:G203"/>
  <sheetViews>
    <sheetView showGridLines="0" zoomScaleNormal="100" workbookViewId="0">
      <selection activeCell="G203" sqref="A1:G203"/>
    </sheetView>
  </sheetViews>
  <sheetFormatPr defaultRowHeight="15" x14ac:dyDescent="0.25"/>
  <cols>
    <col min="1" max="1" width="6.140625" style="26" customWidth="1"/>
    <col min="2" max="2" width="18.42578125" style="26" customWidth="1"/>
    <col min="3" max="3" width="42.7109375" style="27" bestFit="1" customWidth="1"/>
    <col min="4" max="4" width="23.85546875" style="27" customWidth="1"/>
    <col min="5" max="5" width="66.28515625" style="27" bestFit="1" customWidth="1"/>
    <col min="6" max="6" width="16.140625" style="30" bestFit="1" customWidth="1"/>
    <col min="7" max="7" width="14.85546875" style="28" customWidth="1"/>
    <col min="8" max="8" width="9.140625" style="31"/>
    <col min="9" max="9" width="14.5703125" style="31" bestFit="1" customWidth="1"/>
    <col min="10" max="16384" width="9.140625" style="31"/>
  </cols>
  <sheetData>
    <row r="1" spans="1:7" s="25" customFormat="1" ht="53.25" customHeight="1" x14ac:dyDescent="0.25">
      <c r="A1" s="57"/>
      <c r="B1" s="57"/>
      <c r="C1" s="57"/>
      <c r="D1" s="57"/>
      <c r="E1" s="57"/>
      <c r="F1" s="57"/>
      <c r="G1" s="57"/>
    </row>
    <row r="2" spans="1:7" ht="12" customHeight="1" x14ac:dyDescent="0.25">
      <c r="E2" s="28"/>
      <c r="F2" s="29"/>
      <c r="G2" s="30"/>
    </row>
    <row r="3" spans="1:7" s="32" customFormat="1" ht="20.100000000000001" customHeight="1" x14ac:dyDescent="0.25">
      <c r="A3" s="58" t="s">
        <v>25</v>
      </c>
      <c r="B3" s="58"/>
      <c r="C3" s="58"/>
      <c r="D3" s="58"/>
      <c r="E3" s="58"/>
      <c r="F3" s="58"/>
      <c r="G3" s="58"/>
    </row>
    <row r="4" spans="1:7" s="36" customFormat="1" ht="13.5" customHeight="1" x14ac:dyDescent="0.25">
      <c r="A4" s="33"/>
      <c r="B4" s="34"/>
      <c r="C4" s="33"/>
      <c r="D4" s="33"/>
      <c r="E4" s="33"/>
      <c r="F4" s="35"/>
      <c r="G4" s="33"/>
    </row>
    <row r="5" spans="1:7" s="42" customFormat="1" ht="27" customHeight="1" x14ac:dyDescent="0.2">
      <c r="A5" s="37" t="s">
        <v>26</v>
      </c>
      <c r="B5" s="37" t="s">
        <v>27</v>
      </c>
      <c r="C5" s="38" t="s">
        <v>28</v>
      </c>
      <c r="D5" s="37" t="s">
        <v>29</v>
      </c>
      <c r="E5" s="39" t="s">
        <v>30</v>
      </c>
      <c r="F5" s="40" t="s">
        <v>31</v>
      </c>
      <c r="G5" s="41" t="s">
        <v>32</v>
      </c>
    </row>
    <row r="6" spans="1:7" x14ac:dyDescent="0.25">
      <c r="A6" s="43">
        <v>1</v>
      </c>
      <c r="B6" s="44" t="s">
        <v>56</v>
      </c>
      <c r="C6" s="45" t="s">
        <v>11</v>
      </c>
      <c r="D6" s="45" t="s">
        <v>41</v>
      </c>
      <c r="E6" s="46" t="s">
        <v>24</v>
      </c>
      <c r="F6" s="47">
        <v>-17916.38</v>
      </c>
      <c r="G6" s="48">
        <v>45779</v>
      </c>
    </row>
    <row r="7" spans="1:7" x14ac:dyDescent="0.25">
      <c r="A7" s="43">
        <v>2</v>
      </c>
      <c r="B7" s="44" t="s">
        <v>57</v>
      </c>
      <c r="C7" s="45" t="s">
        <v>18</v>
      </c>
      <c r="D7" s="45" t="s">
        <v>41</v>
      </c>
      <c r="E7" s="46" t="s">
        <v>47</v>
      </c>
      <c r="F7" s="47">
        <v>-5074</v>
      </c>
      <c r="G7" s="48">
        <v>45779</v>
      </c>
    </row>
    <row r="8" spans="1:7" x14ac:dyDescent="0.25">
      <c r="A8" s="43">
        <v>3</v>
      </c>
      <c r="B8" s="44" t="s">
        <v>58</v>
      </c>
      <c r="C8" s="45" t="s">
        <v>11</v>
      </c>
      <c r="D8" s="45" t="s">
        <v>41</v>
      </c>
      <c r="E8" s="46" t="s">
        <v>16</v>
      </c>
      <c r="F8" s="47">
        <v>-1610</v>
      </c>
      <c r="G8" s="48">
        <v>45779</v>
      </c>
    </row>
    <row r="9" spans="1:7" x14ac:dyDescent="0.25">
      <c r="A9" s="43">
        <v>4</v>
      </c>
      <c r="B9" s="44" t="s">
        <v>59</v>
      </c>
      <c r="C9" s="45" t="s">
        <v>11</v>
      </c>
      <c r="D9" s="45" t="s">
        <v>41</v>
      </c>
      <c r="E9" s="46" t="s">
        <v>16</v>
      </c>
      <c r="F9" s="47">
        <v>-67.58</v>
      </c>
      <c r="G9" s="48">
        <v>45779</v>
      </c>
    </row>
    <row r="10" spans="1:7" x14ac:dyDescent="0.25">
      <c r="A10" s="43">
        <v>5</v>
      </c>
      <c r="B10" s="44" t="s">
        <v>60</v>
      </c>
      <c r="C10" s="45" t="s">
        <v>11</v>
      </c>
      <c r="D10" s="45" t="s">
        <v>41</v>
      </c>
      <c r="E10" s="46" t="s">
        <v>16</v>
      </c>
      <c r="F10" s="47">
        <v>-109.1</v>
      </c>
      <c r="G10" s="48">
        <v>45779</v>
      </c>
    </row>
    <row r="11" spans="1:7" x14ac:dyDescent="0.25">
      <c r="A11" s="43">
        <v>6</v>
      </c>
      <c r="B11" s="44" t="s">
        <v>61</v>
      </c>
      <c r="C11" s="45" t="s">
        <v>11</v>
      </c>
      <c r="D11" s="45" t="s">
        <v>41</v>
      </c>
      <c r="E11" s="46" t="s">
        <v>16</v>
      </c>
      <c r="F11" s="47">
        <v>-109.1</v>
      </c>
      <c r="G11" s="48">
        <v>45779</v>
      </c>
    </row>
    <row r="12" spans="1:7" x14ac:dyDescent="0.25">
      <c r="A12" s="43">
        <v>7</v>
      </c>
      <c r="B12" s="44" t="s">
        <v>62</v>
      </c>
      <c r="C12" s="45" t="s">
        <v>11</v>
      </c>
      <c r="D12" s="45" t="s">
        <v>41</v>
      </c>
      <c r="E12" s="46" t="s">
        <v>16</v>
      </c>
      <c r="F12" s="47">
        <v>-67.58</v>
      </c>
      <c r="G12" s="48">
        <v>45779</v>
      </c>
    </row>
    <row r="13" spans="1:7" x14ac:dyDescent="0.25">
      <c r="A13" s="43">
        <v>8</v>
      </c>
      <c r="B13" s="44" t="s">
        <v>63</v>
      </c>
      <c r="C13" s="45" t="s">
        <v>11</v>
      </c>
      <c r="D13" s="45" t="s">
        <v>41</v>
      </c>
      <c r="E13" s="46" t="s">
        <v>16</v>
      </c>
      <c r="F13" s="47">
        <f>-220.07+9.79</f>
        <v>-210.28</v>
      </c>
      <c r="G13" s="48">
        <v>45779</v>
      </c>
    </row>
    <row r="14" spans="1:7" x14ac:dyDescent="0.25">
      <c r="A14" s="43">
        <v>9</v>
      </c>
      <c r="B14" s="44" t="s">
        <v>64</v>
      </c>
      <c r="C14" s="45" t="s">
        <v>11</v>
      </c>
      <c r="D14" s="45" t="s">
        <v>41</v>
      </c>
      <c r="E14" s="46" t="s">
        <v>16</v>
      </c>
      <c r="F14" s="47">
        <f>-440.14+19.58</f>
        <v>-420.56</v>
      </c>
      <c r="G14" s="48">
        <v>45779</v>
      </c>
    </row>
    <row r="15" spans="1:7" x14ac:dyDescent="0.25">
      <c r="A15" s="43">
        <v>10</v>
      </c>
      <c r="B15" s="44" t="s">
        <v>65</v>
      </c>
      <c r="C15" s="45" t="s">
        <v>11</v>
      </c>
      <c r="D15" s="45" t="s">
        <v>41</v>
      </c>
      <c r="E15" s="46" t="s">
        <v>16</v>
      </c>
      <c r="F15" s="47">
        <f>-440.14+19.58</f>
        <v>-420.56</v>
      </c>
      <c r="G15" s="48">
        <v>45779</v>
      </c>
    </row>
    <row r="16" spans="1:7" x14ac:dyDescent="0.25">
      <c r="A16" s="43">
        <v>11</v>
      </c>
      <c r="B16" s="44" t="s">
        <v>66</v>
      </c>
      <c r="C16" s="45" t="s">
        <v>11</v>
      </c>
      <c r="D16" s="45" t="s">
        <v>41</v>
      </c>
      <c r="E16" s="46" t="s">
        <v>16</v>
      </c>
      <c r="F16" s="47">
        <f>-293.43+13.07</f>
        <v>-280.36</v>
      </c>
      <c r="G16" s="48">
        <v>45779</v>
      </c>
    </row>
    <row r="17" spans="1:7" x14ac:dyDescent="0.25">
      <c r="A17" s="43">
        <v>12</v>
      </c>
      <c r="B17" s="44" t="s">
        <v>67</v>
      </c>
      <c r="C17" s="45" t="s">
        <v>11</v>
      </c>
      <c r="D17" s="45" t="s">
        <v>41</v>
      </c>
      <c r="E17" s="46" t="s">
        <v>16</v>
      </c>
      <c r="F17" s="47">
        <f>-293.43+13.07</f>
        <v>-280.36</v>
      </c>
      <c r="G17" s="48">
        <v>45779</v>
      </c>
    </row>
    <row r="18" spans="1:7" x14ac:dyDescent="0.25">
      <c r="A18" s="43">
        <v>13</v>
      </c>
      <c r="B18" s="44" t="s">
        <v>68</v>
      </c>
      <c r="C18" s="45" t="s">
        <v>11</v>
      </c>
      <c r="D18" s="45" t="s">
        <v>41</v>
      </c>
      <c r="E18" s="46" t="s">
        <v>16</v>
      </c>
      <c r="F18" s="47">
        <f>-323.37+14.4</f>
        <v>-308.97000000000003</v>
      </c>
      <c r="G18" s="48">
        <v>45779</v>
      </c>
    </row>
    <row r="19" spans="1:7" x14ac:dyDescent="0.25">
      <c r="A19" s="43">
        <v>14</v>
      </c>
      <c r="B19" s="44" t="s">
        <v>69</v>
      </c>
      <c r="C19" s="45" t="s">
        <v>11</v>
      </c>
      <c r="D19" s="45" t="s">
        <v>41</v>
      </c>
      <c r="E19" s="46" t="s">
        <v>16</v>
      </c>
      <c r="F19" s="47">
        <v>-399.72</v>
      </c>
      <c r="G19" s="48">
        <v>45779</v>
      </c>
    </row>
    <row r="20" spans="1:7" x14ac:dyDescent="0.25">
      <c r="A20" s="43">
        <v>15</v>
      </c>
      <c r="B20" s="44" t="s">
        <v>70</v>
      </c>
      <c r="C20" s="45" t="s">
        <v>11</v>
      </c>
      <c r="D20" s="45" t="s">
        <v>41</v>
      </c>
      <c r="E20" s="46" t="s">
        <v>16</v>
      </c>
      <c r="F20" s="47">
        <f>-293.43+13.07</f>
        <v>-280.36</v>
      </c>
      <c r="G20" s="48">
        <v>45779</v>
      </c>
    </row>
    <row r="21" spans="1:7" x14ac:dyDescent="0.25">
      <c r="A21" s="43">
        <v>16</v>
      </c>
      <c r="B21" s="44" t="s">
        <v>71</v>
      </c>
      <c r="C21" s="45" t="s">
        <v>11</v>
      </c>
      <c r="D21" s="45" t="s">
        <v>41</v>
      </c>
      <c r="E21" s="46" t="s">
        <v>16</v>
      </c>
      <c r="F21" s="47">
        <f>-264.38+11.77</f>
        <v>-252.60999999999999</v>
      </c>
      <c r="G21" s="48">
        <v>45779</v>
      </c>
    </row>
    <row r="22" spans="1:7" x14ac:dyDescent="0.25">
      <c r="A22" s="43">
        <v>17</v>
      </c>
      <c r="B22" s="44" t="s">
        <v>72</v>
      </c>
      <c r="C22" s="45" t="s">
        <v>11</v>
      </c>
      <c r="D22" s="45" t="s">
        <v>41</v>
      </c>
      <c r="E22" s="46" t="s">
        <v>44</v>
      </c>
      <c r="F22" s="47">
        <v>-452.22</v>
      </c>
      <c r="G22" s="48">
        <v>45782</v>
      </c>
    </row>
    <row r="23" spans="1:7" x14ac:dyDescent="0.25">
      <c r="A23" s="43">
        <v>18</v>
      </c>
      <c r="B23" s="44" t="s">
        <v>73</v>
      </c>
      <c r="C23" s="45" t="s">
        <v>11</v>
      </c>
      <c r="D23" s="45" t="s">
        <v>41</v>
      </c>
      <c r="E23" s="46" t="s">
        <v>44</v>
      </c>
      <c r="F23" s="47">
        <v>-452.22</v>
      </c>
      <c r="G23" s="48">
        <v>45782</v>
      </c>
    </row>
    <row r="24" spans="1:7" x14ac:dyDescent="0.25">
      <c r="A24" s="43">
        <v>19</v>
      </c>
      <c r="B24" s="44" t="s">
        <v>74</v>
      </c>
      <c r="C24" s="45" t="s">
        <v>11</v>
      </c>
      <c r="D24" s="45" t="s">
        <v>41</v>
      </c>
      <c r="E24" s="46" t="s">
        <v>44</v>
      </c>
      <c r="F24" s="47">
        <v>-452.22</v>
      </c>
      <c r="G24" s="48">
        <v>45782</v>
      </c>
    </row>
    <row r="25" spans="1:7" x14ac:dyDescent="0.25">
      <c r="A25" s="43">
        <v>20</v>
      </c>
      <c r="B25" s="44" t="s">
        <v>75</v>
      </c>
      <c r="C25" s="45" t="s">
        <v>11</v>
      </c>
      <c r="D25" s="45" t="s">
        <v>41</v>
      </c>
      <c r="E25" s="46" t="s">
        <v>44</v>
      </c>
      <c r="F25" s="47">
        <v>-452.22</v>
      </c>
      <c r="G25" s="48">
        <v>45782</v>
      </c>
    </row>
    <row r="26" spans="1:7" x14ac:dyDescent="0.25">
      <c r="A26" s="43">
        <v>21</v>
      </c>
      <c r="B26" s="44" t="s">
        <v>76</v>
      </c>
      <c r="C26" s="45" t="s">
        <v>11</v>
      </c>
      <c r="D26" s="45" t="s">
        <v>41</v>
      </c>
      <c r="E26" s="46" t="s">
        <v>44</v>
      </c>
      <c r="F26" s="47">
        <v>-639.22</v>
      </c>
      <c r="G26" s="48">
        <v>45782</v>
      </c>
    </row>
    <row r="27" spans="1:7" x14ac:dyDescent="0.25">
      <c r="A27" s="43">
        <v>22</v>
      </c>
      <c r="B27" s="44" t="s">
        <v>77</v>
      </c>
      <c r="C27" s="45" t="s">
        <v>11</v>
      </c>
      <c r="D27" s="45" t="s">
        <v>41</v>
      </c>
      <c r="E27" s="46" t="s">
        <v>44</v>
      </c>
      <c r="F27" s="47">
        <v>-639.22</v>
      </c>
      <c r="G27" s="48">
        <v>45782</v>
      </c>
    </row>
    <row r="28" spans="1:7" x14ac:dyDescent="0.25">
      <c r="A28" s="43">
        <v>23</v>
      </c>
      <c r="B28" s="44" t="s">
        <v>78</v>
      </c>
      <c r="C28" s="45" t="s">
        <v>11</v>
      </c>
      <c r="D28" s="45" t="s">
        <v>41</v>
      </c>
      <c r="E28" s="46" t="s">
        <v>44</v>
      </c>
      <c r="F28" s="47">
        <v>-639.22</v>
      </c>
      <c r="G28" s="48">
        <v>45782</v>
      </c>
    </row>
    <row r="29" spans="1:7" x14ac:dyDescent="0.25">
      <c r="A29" s="43">
        <v>24</v>
      </c>
      <c r="B29" s="44" t="s">
        <v>79</v>
      </c>
      <c r="C29" s="45" t="s">
        <v>11</v>
      </c>
      <c r="D29" s="45" t="s">
        <v>41</v>
      </c>
      <c r="E29" s="46" t="s">
        <v>44</v>
      </c>
      <c r="F29" s="47">
        <v>-639.22</v>
      </c>
      <c r="G29" s="48">
        <v>45782</v>
      </c>
    </row>
    <row r="30" spans="1:7" x14ac:dyDescent="0.25">
      <c r="A30" s="43">
        <v>25</v>
      </c>
      <c r="B30" s="44" t="s">
        <v>80</v>
      </c>
      <c r="C30" s="45" t="s">
        <v>11</v>
      </c>
      <c r="D30" s="45" t="s">
        <v>41</v>
      </c>
      <c r="E30" s="46" t="s">
        <v>44</v>
      </c>
      <c r="F30" s="47">
        <v>-639.22</v>
      </c>
      <c r="G30" s="48">
        <v>45782</v>
      </c>
    </row>
    <row r="31" spans="1:7" x14ac:dyDescent="0.25">
      <c r="A31" s="43">
        <v>26</v>
      </c>
      <c r="B31" s="44" t="s">
        <v>81</v>
      </c>
      <c r="C31" s="45" t="s">
        <v>11</v>
      </c>
      <c r="D31" s="45" t="s">
        <v>41</v>
      </c>
      <c r="E31" s="46" t="s">
        <v>44</v>
      </c>
      <c r="F31" s="47">
        <v>-187</v>
      </c>
      <c r="G31" s="48">
        <v>45782</v>
      </c>
    </row>
    <row r="32" spans="1:7" x14ac:dyDescent="0.25">
      <c r="A32" s="43">
        <v>27</v>
      </c>
      <c r="B32" s="44" t="s">
        <v>82</v>
      </c>
      <c r="C32" s="45" t="s">
        <v>11</v>
      </c>
      <c r="D32" s="45" t="s">
        <v>41</v>
      </c>
      <c r="E32" s="46" t="s">
        <v>44</v>
      </c>
      <c r="F32" s="47">
        <v>-187</v>
      </c>
      <c r="G32" s="48">
        <v>45782</v>
      </c>
    </row>
    <row r="33" spans="1:7" x14ac:dyDescent="0.25">
      <c r="A33" s="43">
        <v>28</v>
      </c>
      <c r="B33" s="44" t="s">
        <v>83</v>
      </c>
      <c r="C33" s="45" t="s">
        <v>11</v>
      </c>
      <c r="D33" s="45" t="s">
        <v>41</v>
      </c>
      <c r="E33" s="46" t="s">
        <v>44</v>
      </c>
      <c r="F33" s="47">
        <v>-187</v>
      </c>
      <c r="G33" s="48">
        <v>45782</v>
      </c>
    </row>
    <row r="34" spans="1:7" x14ac:dyDescent="0.25">
      <c r="A34" s="43">
        <v>29</v>
      </c>
      <c r="B34" s="44" t="s">
        <v>84</v>
      </c>
      <c r="C34" s="45" t="s">
        <v>11</v>
      </c>
      <c r="D34" s="45" t="s">
        <v>41</v>
      </c>
      <c r="E34" s="46" t="s">
        <v>44</v>
      </c>
      <c r="F34" s="47">
        <v>-187</v>
      </c>
      <c r="G34" s="48">
        <v>45782</v>
      </c>
    </row>
    <row r="35" spans="1:7" x14ac:dyDescent="0.25">
      <c r="A35" s="43">
        <v>30</v>
      </c>
      <c r="B35" s="44" t="s">
        <v>85</v>
      </c>
      <c r="C35" s="45" t="s">
        <v>11</v>
      </c>
      <c r="D35" s="45" t="s">
        <v>41</v>
      </c>
      <c r="E35" s="46" t="s">
        <v>44</v>
      </c>
      <c r="F35" s="47">
        <v>-452.22</v>
      </c>
      <c r="G35" s="48">
        <v>45782</v>
      </c>
    </row>
    <row r="36" spans="1:7" x14ac:dyDescent="0.25">
      <c r="A36" s="43">
        <v>31</v>
      </c>
      <c r="B36" s="44" t="s">
        <v>86</v>
      </c>
      <c r="C36" s="45" t="s">
        <v>13</v>
      </c>
      <c r="D36" s="45" t="s">
        <v>41</v>
      </c>
      <c r="E36" s="46" t="s">
        <v>48</v>
      </c>
      <c r="F36" s="47">
        <v>-2200</v>
      </c>
      <c r="G36" s="48">
        <v>45782</v>
      </c>
    </row>
    <row r="37" spans="1:7" x14ac:dyDescent="0.25">
      <c r="A37" s="43">
        <v>32</v>
      </c>
      <c r="B37" s="44" t="s">
        <v>87</v>
      </c>
      <c r="C37" s="45" t="s">
        <v>11</v>
      </c>
      <c r="D37" s="45" t="s">
        <v>41</v>
      </c>
      <c r="E37" s="46" t="s">
        <v>34</v>
      </c>
      <c r="F37" s="47">
        <v>-316</v>
      </c>
      <c r="G37" s="48">
        <v>45782</v>
      </c>
    </row>
    <row r="38" spans="1:7" x14ac:dyDescent="0.25">
      <c r="A38" s="43">
        <v>33</v>
      </c>
      <c r="B38" s="44" t="s">
        <v>88</v>
      </c>
      <c r="C38" s="45" t="s">
        <v>11</v>
      </c>
      <c r="D38" s="45" t="s">
        <v>41</v>
      </c>
      <c r="E38" s="46" t="s">
        <v>34</v>
      </c>
      <c r="F38" s="47">
        <v>-316</v>
      </c>
      <c r="G38" s="48">
        <v>45782</v>
      </c>
    </row>
    <row r="39" spans="1:7" x14ac:dyDescent="0.25">
      <c r="A39" s="43">
        <v>34</v>
      </c>
      <c r="B39" s="44" t="s">
        <v>89</v>
      </c>
      <c r="C39" s="45" t="s">
        <v>11</v>
      </c>
      <c r="D39" s="45" t="s">
        <v>41</v>
      </c>
      <c r="E39" s="46" t="s">
        <v>34</v>
      </c>
      <c r="F39" s="47">
        <v>-316</v>
      </c>
      <c r="G39" s="48">
        <v>45782</v>
      </c>
    </row>
    <row r="40" spans="1:7" x14ac:dyDescent="0.25">
      <c r="A40" s="43">
        <v>35</v>
      </c>
      <c r="B40" s="44" t="s">
        <v>90</v>
      </c>
      <c r="C40" s="45" t="s">
        <v>11</v>
      </c>
      <c r="D40" s="45" t="s">
        <v>41</v>
      </c>
      <c r="E40" s="46" t="s">
        <v>34</v>
      </c>
      <c r="F40" s="47">
        <v>-316</v>
      </c>
      <c r="G40" s="48">
        <v>45782</v>
      </c>
    </row>
    <row r="41" spans="1:7" x14ac:dyDescent="0.25">
      <c r="A41" s="43">
        <v>36</v>
      </c>
      <c r="B41" s="44" t="s">
        <v>91</v>
      </c>
      <c r="C41" s="45" t="s">
        <v>19</v>
      </c>
      <c r="D41" s="45" t="s">
        <v>41</v>
      </c>
      <c r="E41" s="46" t="s">
        <v>42</v>
      </c>
      <c r="F41" s="47">
        <v>-91713.33</v>
      </c>
      <c r="G41" s="48">
        <v>45782</v>
      </c>
    </row>
    <row r="42" spans="1:7" x14ac:dyDescent="0.25">
      <c r="A42" s="43">
        <v>37</v>
      </c>
      <c r="B42" s="44" t="s">
        <v>92</v>
      </c>
      <c r="C42" s="45" t="s">
        <v>11</v>
      </c>
      <c r="D42" s="45" t="s">
        <v>41</v>
      </c>
      <c r="E42" s="46" t="s">
        <v>49</v>
      </c>
      <c r="F42" s="47">
        <v>-4331.34</v>
      </c>
      <c r="G42" s="48">
        <v>45783</v>
      </c>
    </row>
    <row r="43" spans="1:7" x14ac:dyDescent="0.25">
      <c r="A43" s="43">
        <v>38</v>
      </c>
      <c r="B43" s="44" t="s">
        <v>93</v>
      </c>
      <c r="C43" s="45" t="s">
        <v>11</v>
      </c>
      <c r="D43" s="45" t="s">
        <v>41</v>
      </c>
      <c r="E43" s="46" t="s">
        <v>23</v>
      </c>
      <c r="F43" s="47">
        <v>-1355</v>
      </c>
      <c r="G43" s="48">
        <v>45783</v>
      </c>
    </row>
    <row r="44" spans="1:7" x14ac:dyDescent="0.25">
      <c r="A44" s="43">
        <v>39</v>
      </c>
      <c r="B44" s="44" t="s">
        <v>94</v>
      </c>
      <c r="C44" s="45" t="s">
        <v>11</v>
      </c>
      <c r="D44" s="45" t="s">
        <v>41</v>
      </c>
      <c r="E44" s="46" t="s">
        <v>23</v>
      </c>
      <c r="F44" s="47">
        <v>-1170</v>
      </c>
      <c r="G44" s="48">
        <v>45783</v>
      </c>
    </row>
    <row r="45" spans="1:7" x14ac:dyDescent="0.25">
      <c r="A45" s="43">
        <v>40</v>
      </c>
      <c r="B45" s="44" t="s">
        <v>95</v>
      </c>
      <c r="C45" s="45" t="s">
        <v>11</v>
      </c>
      <c r="D45" s="45" t="s">
        <v>41</v>
      </c>
      <c r="E45" s="46" t="s">
        <v>23</v>
      </c>
      <c r="F45" s="47">
        <v>-1170</v>
      </c>
      <c r="G45" s="48">
        <v>45783</v>
      </c>
    </row>
    <row r="46" spans="1:7" x14ac:dyDescent="0.25">
      <c r="A46" s="43">
        <v>41</v>
      </c>
      <c r="B46" s="44" t="s">
        <v>96</v>
      </c>
      <c r="C46" s="45" t="s">
        <v>11</v>
      </c>
      <c r="D46" s="45" t="s">
        <v>41</v>
      </c>
      <c r="E46" s="46" t="s">
        <v>23</v>
      </c>
      <c r="F46" s="47">
        <v>-1170</v>
      </c>
      <c r="G46" s="48">
        <v>45783</v>
      </c>
    </row>
    <row r="47" spans="1:7" x14ac:dyDescent="0.25">
      <c r="A47" s="43">
        <v>42</v>
      </c>
      <c r="B47" s="44" t="s">
        <v>97</v>
      </c>
      <c r="C47" s="45" t="s">
        <v>11</v>
      </c>
      <c r="D47" s="45" t="s">
        <v>41</v>
      </c>
      <c r="E47" s="46" t="s">
        <v>23</v>
      </c>
      <c r="F47" s="47">
        <v>-1170</v>
      </c>
      <c r="G47" s="48">
        <v>45783</v>
      </c>
    </row>
    <row r="48" spans="1:7" x14ac:dyDescent="0.25">
      <c r="A48" s="43">
        <v>43</v>
      </c>
      <c r="B48" s="44" t="s">
        <v>98</v>
      </c>
      <c r="C48" s="45" t="s">
        <v>11</v>
      </c>
      <c r="D48" s="45" t="s">
        <v>41</v>
      </c>
      <c r="E48" s="46" t="s">
        <v>22</v>
      </c>
      <c r="F48" s="47">
        <v>-156.44999999999999</v>
      </c>
      <c r="G48" s="48">
        <v>45785</v>
      </c>
    </row>
    <row r="49" spans="1:7" x14ac:dyDescent="0.25">
      <c r="A49" s="43">
        <v>44</v>
      </c>
      <c r="B49" s="44" t="s">
        <v>99</v>
      </c>
      <c r="C49" s="45" t="s">
        <v>11</v>
      </c>
      <c r="D49" s="45" t="s">
        <v>41</v>
      </c>
      <c r="E49" s="46" t="s">
        <v>16</v>
      </c>
      <c r="F49" s="47">
        <v>-1610</v>
      </c>
      <c r="G49" s="48">
        <v>45785</v>
      </c>
    </row>
    <row r="50" spans="1:7" x14ac:dyDescent="0.25">
      <c r="A50" s="43">
        <v>45</v>
      </c>
      <c r="B50" s="44" t="s">
        <v>100</v>
      </c>
      <c r="C50" s="45" t="s">
        <v>11</v>
      </c>
      <c r="D50" s="45" t="s">
        <v>41</v>
      </c>
      <c r="E50" s="46" t="s">
        <v>16</v>
      </c>
      <c r="F50" s="47">
        <f>-646.74+28.8</f>
        <v>-617.94000000000005</v>
      </c>
      <c r="G50" s="48">
        <v>45785</v>
      </c>
    </row>
    <row r="51" spans="1:7" x14ac:dyDescent="0.25">
      <c r="A51" s="43">
        <v>46</v>
      </c>
      <c r="B51" s="44" t="s">
        <v>101</v>
      </c>
      <c r="C51" s="45" t="s">
        <v>11</v>
      </c>
      <c r="D51" s="45" t="s">
        <v>41</v>
      </c>
      <c r="E51" s="46" t="s">
        <v>16</v>
      </c>
      <c r="F51" s="47">
        <v>-399.72</v>
      </c>
      <c r="G51" s="48">
        <v>45785</v>
      </c>
    </row>
    <row r="52" spans="1:7" x14ac:dyDescent="0.25">
      <c r="A52" s="43">
        <v>47</v>
      </c>
      <c r="B52" s="44" t="s">
        <v>102</v>
      </c>
      <c r="C52" s="45" t="s">
        <v>11</v>
      </c>
      <c r="D52" s="45" t="s">
        <v>41</v>
      </c>
      <c r="E52" s="46" t="s">
        <v>16</v>
      </c>
      <c r="F52" s="47">
        <f>-323.37+14.4</f>
        <v>-308.97000000000003</v>
      </c>
      <c r="G52" s="48">
        <v>45785</v>
      </c>
    </row>
    <row r="53" spans="1:7" x14ac:dyDescent="0.25">
      <c r="A53" s="43">
        <v>48</v>
      </c>
      <c r="B53" s="44" t="s">
        <v>103</v>
      </c>
      <c r="C53" s="45" t="s">
        <v>11</v>
      </c>
      <c r="D53" s="45" t="s">
        <v>41</v>
      </c>
      <c r="E53" s="46" t="s">
        <v>16</v>
      </c>
      <c r="F53" s="47">
        <f>-440.14+19.58</f>
        <v>-420.56</v>
      </c>
      <c r="G53" s="48">
        <v>45785</v>
      </c>
    </row>
    <row r="54" spans="1:7" x14ac:dyDescent="0.25">
      <c r="A54" s="43">
        <v>49</v>
      </c>
      <c r="B54" s="44" t="s">
        <v>104</v>
      </c>
      <c r="C54" s="45" t="s">
        <v>11</v>
      </c>
      <c r="D54" s="45" t="s">
        <v>41</v>
      </c>
      <c r="E54" s="46" t="s">
        <v>16</v>
      </c>
      <c r="F54" s="47">
        <f>-586.86+26.14</f>
        <v>-560.72</v>
      </c>
      <c r="G54" s="48">
        <v>45785</v>
      </c>
    </row>
    <row r="55" spans="1:7" x14ac:dyDescent="0.25">
      <c r="A55" s="43">
        <v>50</v>
      </c>
      <c r="B55" s="44" t="s">
        <v>105</v>
      </c>
      <c r="C55" s="45" t="s">
        <v>11</v>
      </c>
      <c r="D55" s="45" t="s">
        <v>41</v>
      </c>
      <c r="E55" s="46" t="s">
        <v>16</v>
      </c>
      <c r="F55" s="47">
        <f>-323.37+14.4</f>
        <v>-308.97000000000003</v>
      </c>
      <c r="G55" s="48">
        <v>45785</v>
      </c>
    </row>
    <row r="56" spans="1:7" x14ac:dyDescent="0.25">
      <c r="A56" s="43">
        <v>51</v>
      </c>
      <c r="B56" s="44" t="s">
        <v>106</v>
      </c>
      <c r="C56" s="45" t="s">
        <v>11</v>
      </c>
      <c r="D56" s="45" t="s">
        <v>41</v>
      </c>
      <c r="E56" s="46" t="s">
        <v>16</v>
      </c>
      <c r="F56" s="47">
        <f>-389.24+17.32</f>
        <v>-371.92</v>
      </c>
      <c r="G56" s="48">
        <v>45785</v>
      </c>
    </row>
    <row r="57" spans="1:7" x14ac:dyDescent="0.25">
      <c r="A57" s="43">
        <v>52</v>
      </c>
      <c r="B57" s="44" t="s">
        <v>107</v>
      </c>
      <c r="C57" s="45" t="s">
        <v>11</v>
      </c>
      <c r="D57" s="45" t="s">
        <v>41</v>
      </c>
      <c r="E57" s="46" t="s">
        <v>16</v>
      </c>
      <c r="F57" s="47">
        <f>-194.62+8.66</f>
        <v>-185.96</v>
      </c>
      <c r="G57" s="48">
        <v>45785</v>
      </c>
    </row>
    <row r="58" spans="1:7" x14ac:dyDescent="0.25">
      <c r="A58" s="43">
        <v>53</v>
      </c>
      <c r="B58" s="44" t="s">
        <v>108</v>
      </c>
      <c r="C58" s="45" t="s">
        <v>11</v>
      </c>
      <c r="D58" s="45" t="s">
        <v>41</v>
      </c>
      <c r="E58" s="46" t="s">
        <v>16</v>
      </c>
      <c r="F58" s="47">
        <f>-389.24+17.32</f>
        <v>-371.92</v>
      </c>
      <c r="G58" s="48">
        <v>45785</v>
      </c>
    </row>
    <row r="59" spans="1:7" x14ac:dyDescent="0.25">
      <c r="A59" s="43">
        <v>54</v>
      </c>
      <c r="B59" s="44" t="s">
        <v>109</v>
      </c>
      <c r="C59" s="45" t="s">
        <v>11</v>
      </c>
      <c r="D59" s="45" t="s">
        <v>41</v>
      </c>
      <c r="E59" s="46" t="s">
        <v>16</v>
      </c>
      <c r="F59" s="47">
        <f>-389.24+17.32</f>
        <v>-371.92</v>
      </c>
      <c r="G59" s="48">
        <v>45785</v>
      </c>
    </row>
    <row r="60" spans="1:7" x14ac:dyDescent="0.25">
      <c r="A60" s="43">
        <v>55</v>
      </c>
      <c r="B60" s="44" t="s">
        <v>110</v>
      </c>
      <c r="C60" s="45" t="s">
        <v>11</v>
      </c>
      <c r="D60" s="45" t="s">
        <v>41</v>
      </c>
      <c r="E60" s="46" t="s">
        <v>16</v>
      </c>
      <c r="F60" s="47">
        <f>-389.24+17.32</f>
        <v>-371.92</v>
      </c>
      <c r="G60" s="48">
        <v>45785</v>
      </c>
    </row>
    <row r="61" spans="1:7" x14ac:dyDescent="0.25">
      <c r="A61" s="43">
        <v>56</v>
      </c>
      <c r="B61" s="44" t="s">
        <v>111</v>
      </c>
      <c r="C61" s="45" t="s">
        <v>11</v>
      </c>
      <c r="D61" s="45" t="s">
        <v>41</v>
      </c>
      <c r="E61" s="46" t="s">
        <v>16</v>
      </c>
      <c r="F61" s="47">
        <f>-389.24+17.32</f>
        <v>-371.92</v>
      </c>
      <c r="G61" s="48">
        <v>45785</v>
      </c>
    </row>
    <row r="62" spans="1:7" x14ac:dyDescent="0.25">
      <c r="A62" s="43">
        <v>57</v>
      </c>
      <c r="B62" s="44" t="s">
        <v>112</v>
      </c>
      <c r="C62" s="45" t="s">
        <v>11</v>
      </c>
      <c r="D62" s="45" t="s">
        <v>41</v>
      </c>
      <c r="E62" s="46" t="s">
        <v>16</v>
      </c>
      <c r="F62" s="47">
        <f>-389.24+8.66</f>
        <v>-380.58</v>
      </c>
      <c r="G62" s="48">
        <v>45785</v>
      </c>
    </row>
    <row r="63" spans="1:7" x14ac:dyDescent="0.25">
      <c r="A63" s="43">
        <v>58</v>
      </c>
      <c r="B63" s="44" t="s">
        <v>113</v>
      </c>
      <c r="C63" s="45" t="s">
        <v>11</v>
      </c>
      <c r="D63" s="45" t="s">
        <v>41</v>
      </c>
      <c r="E63" s="46" t="s">
        <v>16</v>
      </c>
      <c r="F63" s="47">
        <f>-194.62+8.66</f>
        <v>-185.96</v>
      </c>
      <c r="G63" s="48">
        <v>45785</v>
      </c>
    </row>
    <row r="64" spans="1:7" x14ac:dyDescent="0.25">
      <c r="A64" s="43">
        <v>59</v>
      </c>
      <c r="B64" s="44" t="s">
        <v>114</v>
      </c>
      <c r="C64" s="45" t="s">
        <v>11</v>
      </c>
      <c r="D64" s="45" t="s">
        <v>41</v>
      </c>
      <c r="E64" s="46" t="s">
        <v>16</v>
      </c>
      <c r="F64" s="47">
        <f>-194.62+8.66</f>
        <v>-185.96</v>
      </c>
      <c r="G64" s="48">
        <v>45785</v>
      </c>
    </row>
    <row r="65" spans="1:7" x14ac:dyDescent="0.25">
      <c r="A65" s="43">
        <v>60</v>
      </c>
      <c r="B65" s="44" t="s">
        <v>115</v>
      </c>
      <c r="C65" s="45" t="s">
        <v>11</v>
      </c>
      <c r="D65" s="45" t="s">
        <v>41</v>
      </c>
      <c r="E65" s="46" t="s">
        <v>16</v>
      </c>
      <c r="F65" s="47">
        <f>-194.62+8.66</f>
        <v>-185.96</v>
      </c>
      <c r="G65" s="48">
        <v>45785</v>
      </c>
    </row>
    <row r="66" spans="1:7" x14ac:dyDescent="0.25">
      <c r="A66" s="43">
        <v>61</v>
      </c>
      <c r="B66" s="44" t="s">
        <v>116</v>
      </c>
      <c r="C66" s="45" t="s">
        <v>11</v>
      </c>
      <c r="D66" s="45" t="s">
        <v>41</v>
      </c>
      <c r="E66" s="46" t="s">
        <v>16</v>
      </c>
      <c r="F66" s="47">
        <v>-53.76</v>
      </c>
      <c r="G66" s="48">
        <v>45785</v>
      </c>
    </row>
    <row r="67" spans="1:7" x14ac:dyDescent="0.25">
      <c r="A67" s="43">
        <v>62</v>
      </c>
      <c r="B67" s="44" t="s">
        <v>117</v>
      </c>
      <c r="C67" s="45" t="s">
        <v>11</v>
      </c>
      <c r="D67" s="45" t="s">
        <v>41</v>
      </c>
      <c r="E67" s="46" t="s">
        <v>12</v>
      </c>
      <c r="F67" s="47">
        <v>-1005</v>
      </c>
      <c r="G67" s="48">
        <v>45786</v>
      </c>
    </row>
    <row r="68" spans="1:7" x14ac:dyDescent="0.25">
      <c r="A68" s="43">
        <v>63</v>
      </c>
      <c r="B68" s="44" t="s">
        <v>118</v>
      </c>
      <c r="C68" s="45" t="s">
        <v>11</v>
      </c>
      <c r="D68" s="45" t="s">
        <v>41</v>
      </c>
      <c r="E68" s="46" t="s">
        <v>12</v>
      </c>
      <c r="F68" s="47">
        <v>-1386</v>
      </c>
      <c r="G68" s="48">
        <v>45786</v>
      </c>
    </row>
    <row r="69" spans="1:7" x14ac:dyDescent="0.25">
      <c r="A69" s="43">
        <v>64</v>
      </c>
      <c r="B69" s="44" t="s">
        <v>119</v>
      </c>
      <c r="C69" s="45" t="s">
        <v>11</v>
      </c>
      <c r="D69" s="45" t="s">
        <v>41</v>
      </c>
      <c r="E69" s="46" t="s">
        <v>43</v>
      </c>
      <c r="F69" s="47">
        <v>-145.97</v>
      </c>
      <c r="G69" s="48">
        <v>45786</v>
      </c>
    </row>
    <row r="70" spans="1:7" x14ac:dyDescent="0.25">
      <c r="A70" s="43">
        <v>65</v>
      </c>
      <c r="B70" s="44" t="s">
        <v>120</v>
      </c>
      <c r="C70" s="45" t="s">
        <v>11</v>
      </c>
      <c r="D70" s="45" t="s">
        <v>41</v>
      </c>
      <c r="E70" s="46" t="s">
        <v>23</v>
      </c>
      <c r="F70" s="47">
        <v>-1170</v>
      </c>
      <c r="G70" s="48">
        <v>45786</v>
      </c>
    </row>
    <row r="71" spans="1:7" x14ac:dyDescent="0.25">
      <c r="A71" s="43">
        <v>66</v>
      </c>
      <c r="B71" s="44" t="s">
        <v>121</v>
      </c>
      <c r="C71" s="45" t="s">
        <v>11</v>
      </c>
      <c r="D71" s="45" t="s">
        <v>41</v>
      </c>
      <c r="E71" s="46" t="s">
        <v>23</v>
      </c>
      <c r="F71" s="47">
        <v>-1170</v>
      </c>
      <c r="G71" s="48">
        <v>45786</v>
      </c>
    </row>
    <row r="72" spans="1:7" x14ac:dyDescent="0.25">
      <c r="A72" s="43">
        <v>67</v>
      </c>
      <c r="B72" s="44" t="s">
        <v>122</v>
      </c>
      <c r="C72" s="45" t="s">
        <v>11</v>
      </c>
      <c r="D72" s="45" t="s">
        <v>41</v>
      </c>
      <c r="E72" s="46" t="s">
        <v>23</v>
      </c>
      <c r="F72" s="47">
        <v>-1170</v>
      </c>
      <c r="G72" s="48">
        <v>45786</v>
      </c>
    </row>
    <row r="73" spans="1:7" x14ac:dyDescent="0.25">
      <c r="A73" s="43">
        <v>68</v>
      </c>
      <c r="B73" s="44" t="s">
        <v>123</v>
      </c>
      <c r="C73" s="45" t="s">
        <v>11</v>
      </c>
      <c r="D73" s="45" t="s">
        <v>41</v>
      </c>
      <c r="E73" s="46" t="s">
        <v>23</v>
      </c>
      <c r="F73" s="47">
        <v>-1170</v>
      </c>
      <c r="G73" s="48">
        <v>45786</v>
      </c>
    </row>
    <row r="74" spans="1:7" x14ac:dyDescent="0.25">
      <c r="A74" s="43">
        <v>69</v>
      </c>
      <c r="B74" s="44" t="s">
        <v>124</v>
      </c>
      <c r="C74" s="45" t="s">
        <v>11</v>
      </c>
      <c r="D74" s="45" t="s">
        <v>41</v>
      </c>
      <c r="E74" s="46" t="s">
        <v>23</v>
      </c>
      <c r="F74" s="47">
        <v>-1170</v>
      </c>
      <c r="G74" s="48">
        <v>45786</v>
      </c>
    </row>
    <row r="75" spans="1:7" x14ac:dyDescent="0.25">
      <c r="A75" s="43">
        <v>70</v>
      </c>
      <c r="B75" s="44" t="s">
        <v>125</v>
      </c>
      <c r="C75" s="45" t="s">
        <v>11</v>
      </c>
      <c r="D75" s="45" t="s">
        <v>41</v>
      </c>
      <c r="E75" s="46" t="s">
        <v>23</v>
      </c>
      <c r="F75" s="47">
        <v>-1649</v>
      </c>
      <c r="G75" s="48">
        <v>45786</v>
      </c>
    </row>
    <row r="76" spans="1:7" x14ac:dyDescent="0.25">
      <c r="A76" s="43">
        <v>71</v>
      </c>
      <c r="B76" s="44" t="s">
        <v>126</v>
      </c>
      <c r="C76" s="45" t="s">
        <v>11</v>
      </c>
      <c r="D76" s="45" t="s">
        <v>41</v>
      </c>
      <c r="E76" s="46" t="s">
        <v>23</v>
      </c>
      <c r="F76" s="47">
        <v>-5999</v>
      </c>
      <c r="G76" s="48">
        <v>45786</v>
      </c>
    </row>
    <row r="77" spans="1:7" x14ac:dyDescent="0.25">
      <c r="A77" s="43">
        <v>72</v>
      </c>
      <c r="B77" s="44" t="s">
        <v>127</v>
      </c>
      <c r="C77" s="45" t="s">
        <v>11</v>
      </c>
      <c r="D77" s="45" t="s">
        <v>41</v>
      </c>
      <c r="E77" s="46" t="s">
        <v>23</v>
      </c>
      <c r="F77" s="47">
        <v>-1170</v>
      </c>
      <c r="G77" s="48">
        <v>45786</v>
      </c>
    </row>
    <row r="78" spans="1:7" x14ac:dyDescent="0.25">
      <c r="A78" s="43">
        <v>73</v>
      </c>
      <c r="B78" s="44" t="s">
        <v>128</v>
      </c>
      <c r="C78" s="45" t="s">
        <v>11</v>
      </c>
      <c r="D78" s="45" t="s">
        <v>41</v>
      </c>
      <c r="E78" s="46" t="s">
        <v>23</v>
      </c>
      <c r="F78" s="47">
        <v>-1355</v>
      </c>
      <c r="G78" s="48">
        <v>45786</v>
      </c>
    </row>
    <row r="79" spans="1:7" x14ac:dyDescent="0.25">
      <c r="A79" s="43">
        <v>74</v>
      </c>
      <c r="B79" s="44" t="s">
        <v>129</v>
      </c>
      <c r="C79" s="45" t="s">
        <v>11</v>
      </c>
      <c r="D79" s="45" t="s">
        <v>41</v>
      </c>
      <c r="E79" s="46" t="s">
        <v>23</v>
      </c>
      <c r="F79" s="47">
        <v>-1355</v>
      </c>
      <c r="G79" s="48">
        <v>45786</v>
      </c>
    </row>
    <row r="80" spans="1:7" x14ac:dyDescent="0.25">
      <c r="A80" s="43">
        <v>75</v>
      </c>
      <c r="B80" s="44" t="s">
        <v>130</v>
      </c>
      <c r="C80" s="45" t="s">
        <v>11</v>
      </c>
      <c r="D80" s="45" t="s">
        <v>41</v>
      </c>
      <c r="E80" s="46" t="s">
        <v>12</v>
      </c>
      <c r="F80" s="47">
        <v>-594</v>
      </c>
      <c r="G80" s="48">
        <v>45789</v>
      </c>
    </row>
    <row r="81" spans="1:7" x14ac:dyDescent="0.25">
      <c r="A81" s="43">
        <v>76</v>
      </c>
      <c r="B81" s="44" t="s">
        <v>131</v>
      </c>
      <c r="C81" s="45" t="s">
        <v>11</v>
      </c>
      <c r="D81" s="45" t="s">
        <v>41</v>
      </c>
      <c r="E81" s="46" t="s">
        <v>12</v>
      </c>
      <c r="F81" s="47">
        <v>-703</v>
      </c>
      <c r="G81" s="48">
        <v>45789</v>
      </c>
    </row>
    <row r="82" spans="1:7" x14ac:dyDescent="0.25">
      <c r="A82" s="43">
        <v>77</v>
      </c>
      <c r="B82" s="44" t="s">
        <v>132</v>
      </c>
      <c r="C82" s="45" t="s">
        <v>11</v>
      </c>
      <c r="D82" s="45" t="s">
        <v>41</v>
      </c>
      <c r="E82" s="46" t="s">
        <v>20</v>
      </c>
      <c r="F82" s="47">
        <v>-216</v>
      </c>
      <c r="G82" s="48">
        <v>45790</v>
      </c>
    </row>
    <row r="83" spans="1:7" x14ac:dyDescent="0.25">
      <c r="A83" s="43">
        <v>78</v>
      </c>
      <c r="B83" s="44" t="s">
        <v>133</v>
      </c>
      <c r="C83" s="45" t="s">
        <v>11</v>
      </c>
      <c r="D83" s="45" t="s">
        <v>41</v>
      </c>
      <c r="E83" s="46" t="s">
        <v>20</v>
      </c>
      <c r="F83" s="47">
        <v>-216</v>
      </c>
      <c r="G83" s="48">
        <v>45790</v>
      </c>
    </row>
    <row r="84" spans="1:7" x14ac:dyDescent="0.25">
      <c r="A84" s="43">
        <v>79</v>
      </c>
      <c r="B84" s="44" t="s">
        <v>134</v>
      </c>
      <c r="C84" s="45" t="s">
        <v>11</v>
      </c>
      <c r="D84" s="45" t="s">
        <v>41</v>
      </c>
      <c r="E84" s="46" t="s">
        <v>20</v>
      </c>
      <c r="F84" s="47">
        <v>-216</v>
      </c>
      <c r="G84" s="48">
        <v>45790</v>
      </c>
    </row>
    <row r="85" spans="1:7" x14ac:dyDescent="0.25">
      <c r="A85" s="43">
        <v>80</v>
      </c>
      <c r="B85" s="44" t="s">
        <v>135</v>
      </c>
      <c r="C85" s="45" t="s">
        <v>11</v>
      </c>
      <c r="D85" s="45" t="s">
        <v>41</v>
      </c>
      <c r="E85" s="46" t="s">
        <v>20</v>
      </c>
      <c r="F85" s="47">
        <v>-216</v>
      </c>
      <c r="G85" s="48">
        <v>45790</v>
      </c>
    </row>
    <row r="86" spans="1:7" x14ac:dyDescent="0.25">
      <c r="A86" s="43">
        <v>81</v>
      </c>
      <c r="B86" s="44" t="s">
        <v>136</v>
      </c>
      <c r="C86" s="45" t="s">
        <v>11</v>
      </c>
      <c r="D86" s="45" t="s">
        <v>41</v>
      </c>
      <c r="E86" s="46" t="s">
        <v>12</v>
      </c>
      <c r="F86" s="47">
        <v>-1029</v>
      </c>
      <c r="G86" s="48">
        <v>45790</v>
      </c>
    </row>
    <row r="87" spans="1:7" x14ac:dyDescent="0.25">
      <c r="A87" s="43">
        <v>82</v>
      </c>
      <c r="B87" s="44" t="s">
        <v>137</v>
      </c>
      <c r="C87" s="45" t="s">
        <v>11</v>
      </c>
      <c r="D87" s="45" t="s">
        <v>41</v>
      </c>
      <c r="E87" s="46" t="s">
        <v>12</v>
      </c>
      <c r="F87" s="47">
        <v>-1414</v>
      </c>
      <c r="G87" s="48">
        <v>45790</v>
      </c>
    </row>
    <row r="88" spans="1:7" x14ac:dyDescent="0.25">
      <c r="A88" s="43">
        <v>83</v>
      </c>
      <c r="B88" s="44" t="s">
        <v>138</v>
      </c>
      <c r="C88" s="45" t="s">
        <v>11</v>
      </c>
      <c r="D88" s="45" t="s">
        <v>41</v>
      </c>
      <c r="E88" s="46" t="s">
        <v>12</v>
      </c>
      <c r="F88" s="47">
        <v>-1184</v>
      </c>
      <c r="G88" s="48">
        <v>45790</v>
      </c>
    </row>
    <row r="89" spans="1:7" x14ac:dyDescent="0.25">
      <c r="A89" s="43">
        <v>84</v>
      </c>
      <c r="B89" s="44" t="s">
        <v>139</v>
      </c>
      <c r="C89" s="45" t="s">
        <v>11</v>
      </c>
      <c r="D89" s="45" t="s">
        <v>41</v>
      </c>
      <c r="E89" s="46" t="s">
        <v>12</v>
      </c>
      <c r="F89" s="47">
        <v>-1029</v>
      </c>
      <c r="G89" s="48">
        <v>45790</v>
      </c>
    </row>
    <row r="90" spans="1:7" x14ac:dyDescent="0.25">
      <c r="A90" s="43">
        <v>85</v>
      </c>
      <c r="B90" s="44" t="s">
        <v>140</v>
      </c>
      <c r="C90" s="45" t="s">
        <v>11</v>
      </c>
      <c r="D90" s="45" t="s">
        <v>41</v>
      </c>
      <c r="E90" s="46" t="s">
        <v>22</v>
      </c>
      <c r="F90" s="47">
        <v>-156.44999999999999</v>
      </c>
      <c r="G90" s="48">
        <v>45790</v>
      </c>
    </row>
    <row r="91" spans="1:7" x14ac:dyDescent="0.25">
      <c r="A91" s="43">
        <v>86</v>
      </c>
      <c r="B91" s="44" t="s">
        <v>141</v>
      </c>
      <c r="C91" s="45" t="s">
        <v>11</v>
      </c>
      <c r="D91" s="45" t="s">
        <v>41</v>
      </c>
      <c r="E91" s="46" t="s">
        <v>22</v>
      </c>
      <c r="F91" s="47">
        <v>-156.44999999999999</v>
      </c>
      <c r="G91" s="48">
        <v>45790</v>
      </c>
    </row>
    <row r="92" spans="1:7" x14ac:dyDescent="0.25">
      <c r="A92" s="43">
        <v>87</v>
      </c>
      <c r="B92" s="44" t="s">
        <v>142</v>
      </c>
      <c r="C92" s="45" t="s">
        <v>11</v>
      </c>
      <c r="D92" s="45" t="s">
        <v>41</v>
      </c>
      <c r="E92" s="46" t="s">
        <v>22</v>
      </c>
      <c r="F92" s="47">
        <v>-312.89999999999998</v>
      </c>
      <c r="G92" s="48">
        <v>45790</v>
      </c>
    </row>
    <row r="93" spans="1:7" x14ac:dyDescent="0.25">
      <c r="A93" s="43">
        <v>88</v>
      </c>
      <c r="B93" s="44" t="s">
        <v>143</v>
      </c>
      <c r="C93" s="45" t="s">
        <v>11</v>
      </c>
      <c r="D93" s="45" t="s">
        <v>41</v>
      </c>
      <c r="E93" s="46" t="s">
        <v>22</v>
      </c>
      <c r="F93" s="47">
        <v>-156.44999999999999</v>
      </c>
      <c r="G93" s="48">
        <v>45790</v>
      </c>
    </row>
    <row r="94" spans="1:7" x14ac:dyDescent="0.25">
      <c r="A94" s="43">
        <v>89</v>
      </c>
      <c r="B94" s="44" t="s">
        <v>144</v>
      </c>
      <c r="C94" s="45" t="s">
        <v>11</v>
      </c>
      <c r="D94" s="45" t="s">
        <v>41</v>
      </c>
      <c r="E94" s="46" t="s">
        <v>44</v>
      </c>
      <c r="F94" s="47">
        <v>-452.22</v>
      </c>
      <c r="G94" s="48">
        <v>45791</v>
      </c>
    </row>
    <row r="95" spans="1:7" x14ac:dyDescent="0.25">
      <c r="A95" s="43">
        <v>90</v>
      </c>
      <c r="B95" s="44" t="s">
        <v>145</v>
      </c>
      <c r="C95" s="45" t="s">
        <v>11</v>
      </c>
      <c r="D95" s="45" t="s">
        <v>41</v>
      </c>
      <c r="E95" s="46" t="s">
        <v>44</v>
      </c>
      <c r="F95" s="47">
        <v>-639.22</v>
      </c>
      <c r="G95" s="48">
        <v>45791</v>
      </c>
    </row>
    <row r="96" spans="1:7" x14ac:dyDescent="0.25">
      <c r="A96" s="43">
        <v>91</v>
      </c>
      <c r="B96" s="44" t="s">
        <v>146</v>
      </c>
      <c r="C96" s="45" t="s">
        <v>11</v>
      </c>
      <c r="D96" s="45" t="s">
        <v>41</v>
      </c>
      <c r="E96" s="46" t="s">
        <v>44</v>
      </c>
      <c r="F96" s="47">
        <v>-187</v>
      </c>
      <c r="G96" s="48">
        <v>45791</v>
      </c>
    </row>
    <row r="97" spans="1:7" x14ac:dyDescent="0.25">
      <c r="A97" s="43">
        <v>92</v>
      </c>
      <c r="B97" s="44" t="s">
        <v>147</v>
      </c>
      <c r="C97" s="45" t="s">
        <v>11</v>
      </c>
      <c r="D97" s="45" t="s">
        <v>41</v>
      </c>
      <c r="E97" s="46" t="s">
        <v>15</v>
      </c>
      <c r="F97" s="47">
        <v>-398</v>
      </c>
      <c r="G97" s="48">
        <v>45791</v>
      </c>
    </row>
    <row r="98" spans="1:7" x14ac:dyDescent="0.25">
      <c r="A98" s="43">
        <v>93</v>
      </c>
      <c r="B98" s="44" t="s">
        <v>148</v>
      </c>
      <c r="C98" s="45" t="s">
        <v>11</v>
      </c>
      <c r="D98" s="45" t="s">
        <v>41</v>
      </c>
      <c r="E98" s="46" t="s">
        <v>15</v>
      </c>
      <c r="F98" s="47">
        <v>-398</v>
      </c>
      <c r="G98" s="48">
        <v>45791</v>
      </c>
    </row>
    <row r="99" spans="1:7" x14ac:dyDescent="0.25">
      <c r="A99" s="43">
        <v>94</v>
      </c>
      <c r="B99" s="44" t="s">
        <v>149</v>
      </c>
      <c r="C99" s="45" t="s">
        <v>11</v>
      </c>
      <c r="D99" s="45" t="s">
        <v>41</v>
      </c>
      <c r="E99" s="46" t="s">
        <v>15</v>
      </c>
      <c r="F99" s="47">
        <v>-377</v>
      </c>
      <c r="G99" s="48">
        <v>45791</v>
      </c>
    </row>
    <row r="100" spans="1:7" x14ac:dyDescent="0.25">
      <c r="A100" s="43">
        <v>95</v>
      </c>
      <c r="B100" s="44" t="s">
        <v>150</v>
      </c>
      <c r="C100" s="45" t="s">
        <v>11</v>
      </c>
      <c r="D100" s="45" t="s">
        <v>41</v>
      </c>
      <c r="E100" s="46" t="s">
        <v>15</v>
      </c>
      <c r="F100" s="47">
        <v>-377</v>
      </c>
      <c r="G100" s="48">
        <v>45791</v>
      </c>
    </row>
    <row r="101" spans="1:7" x14ac:dyDescent="0.25">
      <c r="A101" s="43">
        <v>96</v>
      </c>
      <c r="B101" s="44" t="s">
        <v>151</v>
      </c>
      <c r="C101" s="45" t="s">
        <v>11</v>
      </c>
      <c r="D101" s="45" t="s">
        <v>41</v>
      </c>
      <c r="E101" s="46" t="s">
        <v>15</v>
      </c>
      <c r="F101" s="47">
        <v>-377</v>
      </c>
      <c r="G101" s="48">
        <v>45791</v>
      </c>
    </row>
    <row r="102" spans="1:7" x14ac:dyDescent="0.25">
      <c r="A102" s="43">
        <v>97</v>
      </c>
      <c r="B102" s="44" t="s">
        <v>152</v>
      </c>
      <c r="C102" s="45" t="s">
        <v>11</v>
      </c>
      <c r="D102" s="45" t="s">
        <v>41</v>
      </c>
      <c r="E102" s="46" t="s">
        <v>15</v>
      </c>
      <c r="F102" s="47">
        <v>-377</v>
      </c>
      <c r="G102" s="48">
        <v>45791</v>
      </c>
    </row>
    <row r="103" spans="1:7" x14ac:dyDescent="0.25">
      <c r="A103" s="43">
        <v>98</v>
      </c>
      <c r="B103" s="44" t="s">
        <v>153</v>
      </c>
      <c r="C103" s="45" t="s">
        <v>11</v>
      </c>
      <c r="D103" s="45" t="s">
        <v>41</v>
      </c>
      <c r="E103" s="46" t="s">
        <v>15</v>
      </c>
      <c r="F103" s="47">
        <v>-594</v>
      </c>
      <c r="G103" s="48">
        <v>45791</v>
      </c>
    </row>
    <row r="104" spans="1:7" x14ac:dyDescent="0.25">
      <c r="A104" s="43">
        <v>99</v>
      </c>
      <c r="B104" s="44" t="s">
        <v>154</v>
      </c>
      <c r="C104" s="45" t="s">
        <v>11</v>
      </c>
      <c r="D104" s="45" t="s">
        <v>41</v>
      </c>
      <c r="E104" s="46" t="s">
        <v>15</v>
      </c>
      <c r="F104" s="47">
        <v>-377</v>
      </c>
      <c r="G104" s="48">
        <v>45791</v>
      </c>
    </row>
    <row r="105" spans="1:7" x14ac:dyDescent="0.25">
      <c r="A105" s="43">
        <v>100</v>
      </c>
      <c r="B105" s="44" t="s">
        <v>155</v>
      </c>
      <c r="C105" s="45" t="s">
        <v>11</v>
      </c>
      <c r="D105" s="45" t="s">
        <v>41</v>
      </c>
      <c r="E105" s="46" t="s">
        <v>15</v>
      </c>
      <c r="F105" s="47">
        <v>-377</v>
      </c>
      <c r="G105" s="48">
        <v>45791</v>
      </c>
    </row>
    <row r="106" spans="1:7" x14ac:dyDescent="0.25">
      <c r="A106" s="43">
        <v>101</v>
      </c>
      <c r="B106" s="44" t="s">
        <v>156</v>
      </c>
      <c r="C106" s="45" t="s">
        <v>11</v>
      </c>
      <c r="D106" s="45" t="s">
        <v>41</v>
      </c>
      <c r="E106" s="46" t="s">
        <v>43</v>
      </c>
      <c r="F106" s="47">
        <v>-305</v>
      </c>
      <c r="G106" s="48">
        <v>45792</v>
      </c>
    </row>
    <row r="107" spans="1:7" x14ac:dyDescent="0.25">
      <c r="A107" s="43">
        <v>102</v>
      </c>
      <c r="B107" s="44" t="s">
        <v>157</v>
      </c>
      <c r="C107" s="45" t="s">
        <v>11</v>
      </c>
      <c r="D107" s="45" t="s">
        <v>41</v>
      </c>
      <c r="E107" s="46" t="s">
        <v>43</v>
      </c>
      <c r="F107" s="47">
        <v>-145.97</v>
      </c>
      <c r="G107" s="48">
        <v>45792</v>
      </c>
    </row>
    <row r="108" spans="1:7" x14ac:dyDescent="0.25">
      <c r="A108" s="43">
        <v>103</v>
      </c>
      <c r="B108" s="44" t="s">
        <v>158</v>
      </c>
      <c r="C108" s="45" t="s">
        <v>11</v>
      </c>
      <c r="D108" s="45" t="s">
        <v>41</v>
      </c>
      <c r="E108" s="46" t="s">
        <v>43</v>
      </c>
      <c r="F108" s="47">
        <v>-145.97</v>
      </c>
      <c r="G108" s="48">
        <v>45792</v>
      </c>
    </row>
    <row r="109" spans="1:7" x14ac:dyDescent="0.25">
      <c r="A109" s="43">
        <v>104</v>
      </c>
      <c r="B109" s="44" t="s">
        <v>159</v>
      </c>
      <c r="C109" s="45" t="s">
        <v>11</v>
      </c>
      <c r="D109" s="45" t="s">
        <v>41</v>
      </c>
      <c r="E109" s="46" t="s">
        <v>43</v>
      </c>
      <c r="F109" s="47">
        <v>-305</v>
      </c>
      <c r="G109" s="48">
        <v>45792</v>
      </c>
    </row>
    <row r="110" spans="1:7" x14ac:dyDescent="0.25">
      <c r="A110" s="43">
        <v>105</v>
      </c>
      <c r="B110" s="44" t="s">
        <v>160</v>
      </c>
      <c r="C110" s="45" t="s">
        <v>11</v>
      </c>
      <c r="D110" s="45" t="s">
        <v>41</v>
      </c>
      <c r="E110" s="46" t="s">
        <v>22</v>
      </c>
      <c r="F110" s="47">
        <v>-278.58999999999997</v>
      </c>
      <c r="G110" s="48">
        <v>45792</v>
      </c>
    </row>
    <row r="111" spans="1:7" x14ac:dyDescent="0.25">
      <c r="A111" s="43">
        <v>106</v>
      </c>
      <c r="B111" s="44" t="s">
        <v>161</v>
      </c>
      <c r="C111" s="45" t="s">
        <v>11</v>
      </c>
      <c r="D111" s="45" t="s">
        <v>41</v>
      </c>
      <c r="E111" s="46" t="s">
        <v>16</v>
      </c>
      <c r="F111" s="47">
        <v>-67.58</v>
      </c>
      <c r="G111" s="48">
        <v>45792</v>
      </c>
    </row>
    <row r="112" spans="1:7" x14ac:dyDescent="0.25">
      <c r="A112" s="43">
        <v>107</v>
      </c>
      <c r="B112" s="44" t="s">
        <v>162</v>
      </c>
      <c r="C112" s="45" t="s">
        <v>11</v>
      </c>
      <c r="D112" s="45" t="s">
        <v>41</v>
      </c>
      <c r="E112" s="46" t="s">
        <v>16</v>
      </c>
      <c r="F112" s="47">
        <v>-109.1</v>
      </c>
      <c r="G112" s="48">
        <v>45792</v>
      </c>
    </row>
    <row r="113" spans="1:7" x14ac:dyDescent="0.25">
      <c r="A113" s="43">
        <v>108</v>
      </c>
      <c r="B113" s="44" t="s">
        <v>163</v>
      </c>
      <c r="C113" s="45" t="s">
        <v>11</v>
      </c>
      <c r="D113" s="45" t="s">
        <v>41</v>
      </c>
      <c r="E113" s="46" t="s">
        <v>16</v>
      </c>
      <c r="F113" s="47">
        <f>-293.43+13.07</f>
        <v>-280.36</v>
      </c>
      <c r="G113" s="48">
        <v>45792</v>
      </c>
    </row>
    <row r="114" spans="1:7" x14ac:dyDescent="0.25">
      <c r="A114" s="43">
        <v>109</v>
      </c>
      <c r="B114" s="44" t="s">
        <v>164</v>
      </c>
      <c r="C114" s="45" t="s">
        <v>11</v>
      </c>
      <c r="D114" s="45" t="s">
        <v>41</v>
      </c>
      <c r="E114" s="46" t="s">
        <v>16</v>
      </c>
      <c r="F114" s="47">
        <f>-440.14+19.58</f>
        <v>-420.56</v>
      </c>
      <c r="G114" s="48">
        <v>45792</v>
      </c>
    </row>
    <row r="115" spans="1:7" x14ac:dyDescent="0.25">
      <c r="A115" s="43">
        <v>110</v>
      </c>
      <c r="B115" s="44" t="s">
        <v>165</v>
      </c>
      <c r="C115" s="45" t="s">
        <v>11</v>
      </c>
      <c r="D115" s="45" t="s">
        <v>41</v>
      </c>
      <c r="E115" s="46" t="s">
        <v>16</v>
      </c>
      <c r="F115" s="47">
        <f>-528.76+23.54</f>
        <v>-505.21999999999997</v>
      </c>
      <c r="G115" s="48">
        <v>45792</v>
      </c>
    </row>
    <row r="116" spans="1:7" x14ac:dyDescent="0.25">
      <c r="A116" s="43">
        <v>111</v>
      </c>
      <c r="B116" s="44" t="s">
        <v>166</v>
      </c>
      <c r="C116" s="45" t="s">
        <v>11</v>
      </c>
      <c r="D116" s="45" t="s">
        <v>41</v>
      </c>
      <c r="E116" s="46" t="s">
        <v>16</v>
      </c>
      <c r="F116" s="47">
        <f>-440.14+19.58</f>
        <v>-420.56</v>
      </c>
      <c r="G116" s="48">
        <v>45792</v>
      </c>
    </row>
    <row r="117" spans="1:7" x14ac:dyDescent="0.25">
      <c r="A117" s="43">
        <v>112</v>
      </c>
      <c r="B117" s="44" t="s">
        <v>167</v>
      </c>
      <c r="C117" s="45" t="s">
        <v>11</v>
      </c>
      <c r="D117" s="45" t="s">
        <v>41</v>
      </c>
      <c r="E117" s="46" t="s">
        <v>16</v>
      </c>
      <c r="F117" s="47">
        <f>-586.86+26.14</f>
        <v>-560.72</v>
      </c>
      <c r="G117" s="48">
        <v>45792</v>
      </c>
    </row>
    <row r="118" spans="1:7" x14ac:dyDescent="0.25">
      <c r="A118" s="43">
        <v>113</v>
      </c>
      <c r="B118" s="44" t="s">
        <v>168</v>
      </c>
      <c r="C118" s="45" t="s">
        <v>11</v>
      </c>
      <c r="D118" s="45" t="s">
        <v>41</v>
      </c>
      <c r="E118" s="46" t="s">
        <v>16</v>
      </c>
      <c r="F118" s="47">
        <f>-323.37+14.4</f>
        <v>-308.97000000000003</v>
      </c>
      <c r="G118" s="48">
        <v>45792</v>
      </c>
    </row>
    <row r="119" spans="1:7" x14ac:dyDescent="0.25">
      <c r="A119" s="43">
        <v>114</v>
      </c>
      <c r="B119" s="44" t="s">
        <v>169</v>
      </c>
      <c r="C119" s="45" t="s">
        <v>13</v>
      </c>
      <c r="D119" s="45" t="s">
        <v>41</v>
      </c>
      <c r="E119" s="46" t="s">
        <v>17</v>
      </c>
      <c r="F119" s="47">
        <v>-427.16</v>
      </c>
      <c r="G119" s="48">
        <v>45792</v>
      </c>
    </row>
    <row r="120" spans="1:7" x14ac:dyDescent="0.25">
      <c r="A120" s="43">
        <v>115</v>
      </c>
      <c r="B120" s="44" t="s">
        <v>170</v>
      </c>
      <c r="C120" s="45" t="s">
        <v>18</v>
      </c>
      <c r="D120" s="45" t="s">
        <v>41</v>
      </c>
      <c r="E120" s="46" t="s">
        <v>55</v>
      </c>
      <c r="F120" s="47">
        <v>-5945</v>
      </c>
      <c r="G120" s="48">
        <v>45793</v>
      </c>
    </row>
    <row r="121" spans="1:7" x14ac:dyDescent="0.25">
      <c r="A121" s="43">
        <v>116</v>
      </c>
      <c r="B121" s="44" t="s">
        <v>171</v>
      </c>
      <c r="C121" s="45" t="s">
        <v>11</v>
      </c>
      <c r="D121" s="45" t="s">
        <v>41</v>
      </c>
      <c r="E121" s="46" t="s">
        <v>34</v>
      </c>
      <c r="F121" s="47">
        <v>-316</v>
      </c>
      <c r="G121" s="48">
        <v>45793</v>
      </c>
    </row>
    <row r="122" spans="1:7" x14ac:dyDescent="0.25">
      <c r="A122" s="43">
        <v>117</v>
      </c>
      <c r="B122" s="44" t="s">
        <v>172</v>
      </c>
      <c r="C122" s="45" t="s">
        <v>11</v>
      </c>
      <c r="D122" s="45" t="s">
        <v>41</v>
      </c>
      <c r="E122" s="46" t="s">
        <v>34</v>
      </c>
      <c r="F122" s="47">
        <v>-316</v>
      </c>
      <c r="G122" s="48">
        <v>45793</v>
      </c>
    </row>
    <row r="123" spans="1:7" x14ac:dyDescent="0.25">
      <c r="A123" s="43">
        <v>118</v>
      </c>
      <c r="B123" s="44" t="s">
        <v>173</v>
      </c>
      <c r="C123" s="45" t="s">
        <v>11</v>
      </c>
      <c r="D123" s="45" t="s">
        <v>41</v>
      </c>
      <c r="E123" s="46" t="s">
        <v>22</v>
      </c>
      <c r="F123" s="47">
        <v>-156.44999999999999</v>
      </c>
      <c r="G123" s="48">
        <v>45793</v>
      </c>
    </row>
    <row r="124" spans="1:7" x14ac:dyDescent="0.25">
      <c r="A124" s="43">
        <v>119</v>
      </c>
      <c r="B124" s="44" t="s">
        <v>174</v>
      </c>
      <c r="C124" s="45" t="s">
        <v>13</v>
      </c>
      <c r="D124" s="45" t="s">
        <v>41</v>
      </c>
      <c r="E124" s="46" t="s">
        <v>35</v>
      </c>
      <c r="F124" s="47">
        <v>-873.08</v>
      </c>
      <c r="G124" s="48">
        <v>45793</v>
      </c>
    </row>
    <row r="125" spans="1:7" x14ac:dyDescent="0.25">
      <c r="A125" s="43">
        <v>120</v>
      </c>
      <c r="B125" s="44" t="s">
        <v>175</v>
      </c>
      <c r="C125" s="45" t="s">
        <v>18</v>
      </c>
      <c r="D125" s="45" t="s">
        <v>41</v>
      </c>
      <c r="E125" s="46" t="s">
        <v>35</v>
      </c>
      <c r="F125" s="47">
        <v>-178.8</v>
      </c>
      <c r="G125" s="48">
        <v>45793</v>
      </c>
    </row>
    <row r="126" spans="1:7" x14ac:dyDescent="0.25">
      <c r="A126" s="43">
        <v>121</v>
      </c>
      <c r="B126" s="44" t="s">
        <v>176</v>
      </c>
      <c r="C126" s="45" t="s">
        <v>11</v>
      </c>
      <c r="D126" s="45" t="s">
        <v>41</v>
      </c>
      <c r="E126" s="46" t="s">
        <v>20</v>
      </c>
      <c r="F126" s="47">
        <v>-216</v>
      </c>
      <c r="G126" s="48">
        <v>45797</v>
      </c>
    </row>
    <row r="127" spans="1:7" x14ac:dyDescent="0.25">
      <c r="A127" s="43">
        <v>122</v>
      </c>
      <c r="B127" s="44" t="s">
        <v>177</v>
      </c>
      <c r="C127" s="45" t="s">
        <v>11</v>
      </c>
      <c r="D127" s="45" t="s">
        <v>41</v>
      </c>
      <c r="E127" s="46" t="s">
        <v>20</v>
      </c>
      <c r="F127" s="47">
        <v>-216</v>
      </c>
      <c r="G127" s="48">
        <v>45797</v>
      </c>
    </row>
    <row r="128" spans="1:7" x14ac:dyDescent="0.25">
      <c r="A128" s="43">
        <v>123</v>
      </c>
      <c r="B128" s="44" t="s">
        <v>178</v>
      </c>
      <c r="C128" s="45" t="s">
        <v>11</v>
      </c>
      <c r="D128" s="45" t="s">
        <v>41</v>
      </c>
      <c r="E128" s="46" t="s">
        <v>20</v>
      </c>
      <c r="F128" s="47">
        <v>-216</v>
      </c>
      <c r="G128" s="48">
        <v>45797</v>
      </c>
    </row>
    <row r="129" spans="1:7" x14ac:dyDescent="0.25">
      <c r="A129" s="43">
        <v>124</v>
      </c>
      <c r="B129" s="44" t="s">
        <v>179</v>
      </c>
      <c r="C129" s="45" t="s">
        <v>11</v>
      </c>
      <c r="D129" s="45" t="s">
        <v>41</v>
      </c>
      <c r="E129" s="46" t="s">
        <v>20</v>
      </c>
      <c r="F129" s="47">
        <v>-216</v>
      </c>
      <c r="G129" s="48">
        <v>45797</v>
      </c>
    </row>
    <row r="130" spans="1:7" x14ac:dyDescent="0.25">
      <c r="A130" s="43">
        <v>125</v>
      </c>
      <c r="B130" s="44" t="s">
        <v>180</v>
      </c>
      <c r="C130" s="45" t="s">
        <v>13</v>
      </c>
      <c r="D130" s="45" t="s">
        <v>41</v>
      </c>
      <c r="E130" s="46" t="s">
        <v>40</v>
      </c>
      <c r="F130" s="47">
        <v>-4057.18</v>
      </c>
      <c r="G130" s="48">
        <v>45797</v>
      </c>
    </row>
    <row r="131" spans="1:7" x14ac:dyDescent="0.25">
      <c r="A131" s="43">
        <v>126</v>
      </c>
      <c r="B131" s="44" t="s">
        <v>181</v>
      </c>
      <c r="C131" s="45" t="s">
        <v>11</v>
      </c>
      <c r="D131" s="45" t="s">
        <v>41</v>
      </c>
      <c r="E131" s="46" t="s">
        <v>12</v>
      </c>
      <c r="F131" s="47">
        <v>-1364</v>
      </c>
      <c r="G131" s="48">
        <v>45797</v>
      </c>
    </row>
    <row r="132" spans="1:7" x14ac:dyDescent="0.25">
      <c r="A132" s="43">
        <v>127</v>
      </c>
      <c r="B132" s="44" t="s">
        <v>182</v>
      </c>
      <c r="C132" s="45" t="s">
        <v>11</v>
      </c>
      <c r="D132" s="45" t="s">
        <v>41</v>
      </c>
      <c r="E132" s="46" t="s">
        <v>12</v>
      </c>
      <c r="F132" s="47">
        <v>-1364</v>
      </c>
      <c r="G132" s="48">
        <v>45797</v>
      </c>
    </row>
    <row r="133" spans="1:7" x14ac:dyDescent="0.25">
      <c r="A133" s="43">
        <v>128</v>
      </c>
      <c r="B133" s="44" t="s">
        <v>183</v>
      </c>
      <c r="C133" s="45" t="s">
        <v>11</v>
      </c>
      <c r="D133" s="45" t="s">
        <v>41</v>
      </c>
      <c r="E133" s="46" t="s">
        <v>12</v>
      </c>
      <c r="F133" s="47">
        <v>-1364</v>
      </c>
      <c r="G133" s="48">
        <v>45797</v>
      </c>
    </row>
    <row r="134" spans="1:7" x14ac:dyDescent="0.25">
      <c r="A134" s="43">
        <v>129</v>
      </c>
      <c r="B134" s="44" t="s">
        <v>184</v>
      </c>
      <c r="C134" s="45" t="s">
        <v>11</v>
      </c>
      <c r="D134" s="45" t="s">
        <v>41</v>
      </c>
      <c r="E134" s="46" t="s">
        <v>12</v>
      </c>
      <c r="F134" s="47">
        <v>-1005</v>
      </c>
      <c r="G134" s="48">
        <v>45797</v>
      </c>
    </row>
    <row r="135" spans="1:7" x14ac:dyDescent="0.25">
      <c r="A135" s="43">
        <v>130</v>
      </c>
      <c r="B135" s="44" t="s">
        <v>185</v>
      </c>
      <c r="C135" s="45" t="s">
        <v>11</v>
      </c>
      <c r="D135" s="45" t="s">
        <v>41</v>
      </c>
      <c r="E135" s="46" t="s">
        <v>12</v>
      </c>
      <c r="F135" s="47">
        <v>-1364</v>
      </c>
      <c r="G135" s="48">
        <v>45797</v>
      </c>
    </row>
    <row r="136" spans="1:7" x14ac:dyDescent="0.25">
      <c r="A136" s="43">
        <v>131</v>
      </c>
      <c r="B136" s="44" t="s">
        <v>186</v>
      </c>
      <c r="C136" s="45" t="s">
        <v>11</v>
      </c>
      <c r="D136" s="45" t="s">
        <v>41</v>
      </c>
      <c r="E136" s="46" t="s">
        <v>12</v>
      </c>
      <c r="F136" s="47">
        <v>-1047</v>
      </c>
      <c r="G136" s="48">
        <v>45797</v>
      </c>
    </row>
    <row r="137" spans="1:7" x14ac:dyDescent="0.25">
      <c r="A137" s="43">
        <v>132</v>
      </c>
      <c r="B137" s="44" t="s">
        <v>187</v>
      </c>
      <c r="C137" s="45" t="s">
        <v>18</v>
      </c>
      <c r="D137" s="45" t="s">
        <v>41</v>
      </c>
      <c r="E137" s="46" t="s">
        <v>39</v>
      </c>
      <c r="F137" s="47">
        <v>-298.67</v>
      </c>
      <c r="G137" s="48">
        <v>45797</v>
      </c>
    </row>
    <row r="138" spans="1:7" x14ac:dyDescent="0.25">
      <c r="A138" s="43">
        <v>133</v>
      </c>
      <c r="B138" s="44" t="s">
        <v>188</v>
      </c>
      <c r="C138" s="45" t="s">
        <v>13</v>
      </c>
      <c r="D138" s="45" t="s">
        <v>41</v>
      </c>
      <c r="E138" s="46" t="s">
        <v>38</v>
      </c>
      <c r="F138" s="47">
        <v>-785.95</v>
      </c>
      <c r="G138" s="48">
        <v>45797</v>
      </c>
    </row>
    <row r="139" spans="1:7" x14ac:dyDescent="0.25">
      <c r="A139" s="43">
        <v>134</v>
      </c>
      <c r="B139" s="44" t="s">
        <v>189</v>
      </c>
      <c r="C139" s="45" t="s">
        <v>11</v>
      </c>
      <c r="D139" s="45" t="s">
        <v>41</v>
      </c>
      <c r="E139" s="46" t="s">
        <v>46</v>
      </c>
      <c r="F139" s="47">
        <v>-860</v>
      </c>
      <c r="G139" s="48">
        <v>45798</v>
      </c>
    </row>
    <row r="140" spans="1:7" x14ac:dyDescent="0.25">
      <c r="A140" s="43">
        <v>135</v>
      </c>
      <c r="B140" s="44" t="s">
        <v>190</v>
      </c>
      <c r="C140" s="45" t="s">
        <v>11</v>
      </c>
      <c r="D140" s="45" t="s">
        <v>41</v>
      </c>
      <c r="E140" s="46" t="s">
        <v>46</v>
      </c>
      <c r="F140" s="47">
        <v>-860</v>
      </c>
      <c r="G140" s="48">
        <v>45798</v>
      </c>
    </row>
    <row r="141" spans="1:7" x14ac:dyDescent="0.25">
      <c r="A141" s="43">
        <v>136</v>
      </c>
      <c r="B141" s="44" t="s">
        <v>191</v>
      </c>
      <c r="C141" s="45" t="s">
        <v>13</v>
      </c>
      <c r="D141" s="45" t="s">
        <v>41</v>
      </c>
      <c r="E141" s="46" t="s">
        <v>50</v>
      </c>
      <c r="F141" s="47">
        <v>-257.14</v>
      </c>
      <c r="G141" s="48">
        <v>45798</v>
      </c>
    </row>
    <row r="142" spans="1:7" x14ac:dyDescent="0.25">
      <c r="A142" s="43">
        <v>137</v>
      </c>
      <c r="B142" s="44" t="s">
        <v>192</v>
      </c>
      <c r="C142" s="45" t="s">
        <v>11</v>
      </c>
      <c r="D142" s="45" t="s">
        <v>41</v>
      </c>
      <c r="E142" s="46" t="s">
        <v>24</v>
      </c>
      <c r="F142" s="47">
        <v>-19042.78</v>
      </c>
      <c r="G142" s="48">
        <v>45799</v>
      </c>
    </row>
    <row r="143" spans="1:7" x14ac:dyDescent="0.25">
      <c r="A143" s="43">
        <v>138</v>
      </c>
      <c r="B143" s="44" t="s">
        <v>193</v>
      </c>
      <c r="C143" s="45" t="s">
        <v>13</v>
      </c>
      <c r="D143" s="45" t="s">
        <v>41</v>
      </c>
      <c r="E143" s="46" t="s">
        <v>45</v>
      </c>
      <c r="F143" s="47">
        <v>-935.18</v>
      </c>
      <c r="G143" s="48">
        <v>45799</v>
      </c>
    </row>
    <row r="144" spans="1:7" x14ac:dyDescent="0.25">
      <c r="A144" s="43">
        <v>139</v>
      </c>
      <c r="B144" s="44" t="s">
        <v>194</v>
      </c>
      <c r="C144" s="45" t="s">
        <v>11</v>
      </c>
      <c r="D144" s="45" t="s">
        <v>41</v>
      </c>
      <c r="E144" s="46" t="s">
        <v>12</v>
      </c>
      <c r="F144" s="47">
        <v>-1386</v>
      </c>
      <c r="G144" s="48">
        <v>45799</v>
      </c>
    </row>
    <row r="145" spans="1:7" x14ac:dyDescent="0.25">
      <c r="A145" s="43">
        <v>140</v>
      </c>
      <c r="B145" s="44" t="s">
        <v>195</v>
      </c>
      <c r="C145" s="45" t="s">
        <v>11</v>
      </c>
      <c r="D145" s="45" t="s">
        <v>41</v>
      </c>
      <c r="E145" s="46" t="s">
        <v>12</v>
      </c>
      <c r="F145" s="47">
        <v>-594</v>
      </c>
      <c r="G145" s="48">
        <v>45799</v>
      </c>
    </row>
    <row r="146" spans="1:7" x14ac:dyDescent="0.25">
      <c r="A146" s="43">
        <v>141</v>
      </c>
      <c r="B146" s="44" t="s">
        <v>196</v>
      </c>
      <c r="C146" s="45" t="s">
        <v>13</v>
      </c>
      <c r="D146" s="45" t="s">
        <v>41</v>
      </c>
      <c r="E146" s="46" t="s">
        <v>14</v>
      </c>
      <c r="F146" s="47">
        <v>-347.13</v>
      </c>
      <c r="G146" s="48">
        <v>45799</v>
      </c>
    </row>
    <row r="147" spans="1:7" x14ac:dyDescent="0.25">
      <c r="A147" s="43">
        <v>142</v>
      </c>
      <c r="B147" s="44" t="s">
        <v>197</v>
      </c>
      <c r="C147" s="45" t="s">
        <v>11</v>
      </c>
      <c r="D147" s="45" t="s">
        <v>41</v>
      </c>
      <c r="E147" s="46" t="s">
        <v>16</v>
      </c>
      <c r="F147" s="47">
        <f>-440.14+19.58</f>
        <v>-420.56</v>
      </c>
      <c r="G147" s="48">
        <v>45799</v>
      </c>
    </row>
    <row r="148" spans="1:7" x14ac:dyDescent="0.25">
      <c r="A148" s="43">
        <v>143</v>
      </c>
      <c r="B148" s="44" t="s">
        <v>198</v>
      </c>
      <c r="C148" s="45" t="s">
        <v>11</v>
      </c>
      <c r="D148" s="45" t="s">
        <v>41</v>
      </c>
      <c r="E148" s="46" t="s">
        <v>16</v>
      </c>
      <c r="F148" s="47">
        <f>-586.86+26.14</f>
        <v>-560.72</v>
      </c>
      <c r="G148" s="48">
        <v>45799</v>
      </c>
    </row>
    <row r="149" spans="1:7" x14ac:dyDescent="0.25">
      <c r="A149" s="43">
        <v>144</v>
      </c>
      <c r="B149" s="44" t="s">
        <v>199</v>
      </c>
      <c r="C149" s="45" t="s">
        <v>11</v>
      </c>
      <c r="D149" s="45" t="s">
        <v>41</v>
      </c>
      <c r="E149" s="46" t="s">
        <v>16</v>
      </c>
      <c r="F149" s="47">
        <f>-586.86+26.14</f>
        <v>-560.72</v>
      </c>
      <c r="G149" s="48">
        <v>45799</v>
      </c>
    </row>
    <row r="150" spans="1:7" x14ac:dyDescent="0.25">
      <c r="A150" s="43">
        <v>145</v>
      </c>
      <c r="B150" s="44" t="s">
        <v>200</v>
      </c>
      <c r="C150" s="45" t="s">
        <v>11</v>
      </c>
      <c r="D150" s="45" t="s">
        <v>41</v>
      </c>
      <c r="E150" s="46" t="s">
        <v>16</v>
      </c>
      <c r="F150" s="47">
        <f>-586.86+26.14</f>
        <v>-560.72</v>
      </c>
      <c r="G150" s="48">
        <v>45799</v>
      </c>
    </row>
    <row r="151" spans="1:7" x14ac:dyDescent="0.25">
      <c r="A151" s="43">
        <v>146</v>
      </c>
      <c r="B151" s="44" t="s">
        <v>201</v>
      </c>
      <c r="C151" s="45" t="s">
        <v>11</v>
      </c>
      <c r="D151" s="45" t="s">
        <v>41</v>
      </c>
      <c r="E151" s="46" t="s">
        <v>16</v>
      </c>
      <c r="F151" s="47">
        <f>-440.14+19.58</f>
        <v>-420.56</v>
      </c>
      <c r="G151" s="48">
        <v>45799</v>
      </c>
    </row>
    <row r="152" spans="1:7" x14ac:dyDescent="0.25">
      <c r="A152" s="43">
        <v>147</v>
      </c>
      <c r="B152" s="44" t="s">
        <v>202</v>
      </c>
      <c r="C152" s="45" t="s">
        <v>11</v>
      </c>
      <c r="D152" s="45" t="s">
        <v>41</v>
      </c>
      <c r="E152" s="46" t="s">
        <v>16</v>
      </c>
      <c r="F152" s="47">
        <f>-586.86+26.14</f>
        <v>-560.72</v>
      </c>
      <c r="G152" s="48">
        <v>45799</v>
      </c>
    </row>
    <row r="153" spans="1:7" x14ac:dyDescent="0.25">
      <c r="A153" s="43">
        <v>148</v>
      </c>
      <c r="B153" s="44" t="s">
        <v>203</v>
      </c>
      <c r="C153" s="45" t="s">
        <v>11</v>
      </c>
      <c r="D153" s="45" t="s">
        <v>41</v>
      </c>
      <c r="E153" s="46" t="s">
        <v>16</v>
      </c>
      <c r="F153" s="47">
        <f>-586.86+26.14</f>
        <v>-560.72</v>
      </c>
      <c r="G153" s="48">
        <v>45799</v>
      </c>
    </row>
    <row r="154" spans="1:7" x14ac:dyDescent="0.25">
      <c r="A154" s="43">
        <v>149</v>
      </c>
      <c r="B154" s="44" t="s">
        <v>204</v>
      </c>
      <c r="C154" s="45" t="s">
        <v>11</v>
      </c>
      <c r="D154" s="45" t="s">
        <v>41</v>
      </c>
      <c r="E154" s="46" t="s">
        <v>16</v>
      </c>
      <c r="F154" s="47">
        <f>-646.74+28.8</f>
        <v>-617.94000000000005</v>
      </c>
      <c r="G154" s="48">
        <v>45799</v>
      </c>
    </row>
    <row r="155" spans="1:7" x14ac:dyDescent="0.25">
      <c r="A155" s="43">
        <v>150</v>
      </c>
      <c r="B155" s="44" t="s">
        <v>205</v>
      </c>
      <c r="C155" s="45" t="s">
        <v>11</v>
      </c>
      <c r="D155" s="45" t="s">
        <v>41</v>
      </c>
      <c r="E155" s="46" t="s">
        <v>16</v>
      </c>
      <c r="F155" s="47">
        <f>-528.76+23.54</f>
        <v>-505.21999999999997</v>
      </c>
      <c r="G155" s="48">
        <v>45799</v>
      </c>
    </row>
    <row r="156" spans="1:7" x14ac:dyDescent="0.25">
      <c r="A156" s="43">
        <v>151</v>
      </c>
      <c r="B156" s="44" t="s">
        <v>206</v>
      </c>
      <c r="C156" s="45" t="s">
        <v>11</v>
      </c>
      <c r="D156" s="45" t="s">
        <v>41</v>
      </c>
      <c r="E156" s="46" t="s">
        <v>16</v>
      </c>
      <c r="F156" s="47">
        <v>-67.58</v>
      </c>
      <c r="G156" s="48">
        <v>45799</v>
      </c>
    </row>
    <row r="157" spans="1:7" x14ac:dyDescent="0.25">
      <c r="A157" s="43">
        <v>152</v>
      </c>
      <c r="B157" s="44" t="s">
        <v>207</v>
      </c>
      <c r="C157" s="45" t="s">
        <v>11</v>
      </c>
      <c r="D157" s="45" t="s">
        <v>41</v>
      </c>
      <c r="E157" s="46" t="s">
        <v>16</v>
      </c>
      <c r="F157" s="47">
        <v>-53.76</v>
      </c>
      <c r="G157" s="48">
        <v>45799</v>
      </c>
    </row>
    <row r="158" spans="1:7" x14ac:dyDescent="0.25">
      <c r="A158" s="43">
        <v>153</v>
      </c>
      <c r="B158" s="44" t="s">
        <v>208</v>
      </c>
      <c r="C158" s="45" t="s">
        <v>11</v>
      </c>
      <c r="D158" s="45" t="s">
        <v>41</v>
      </c>
      <c r="E158" s="46" t="s">
        <v>16</v>
      </c>
      <c r="F158" s="47">
        <v>-109.1</v>
      </c>
      <c r="G158" s="48">
        <v>45799</v>
      </c>
    </row>
    <row r="159" spans="1:7" x14ac:dyDescent="0.25">
      <c r="A159" s="43">
        <v>154</v>
      </c>
      <c r="B159" s="44" t="s">
        <v>209</v>
      </c>
      <c r="C159" s="45" t="s">
        <v>13</v>
      </c>
      <c r="D159" s="45" t="s">
        <v>41</v>
      </c>
      <c r="E159" s="46" t="s">
        <v>36</v>
      </c>
      <c r="F159" s="47">
        <v>-1485.19</v>
      </c>
      <c r="G159" s="48">
        <v>45799</v>
      </c>
    </row>
    <row r="160" spans="1:7" x14ac:dyDescent="0.25">
      <c r="A160" s="43">
        <v>155</v>
      </c>
      <c r="B160" s="44" t="s">
        <v>210</v>
      </c>
      <c r="C160" s="45" t="s">
        <v>13</v>
      </c>
      <c r="D160" s="45" t="s">
        <v>41</v>
      </c>
      <c r="E160" s="46" t="s">
        <v>21</v>
      </c>
      <c r="F160" s="47">
        <v>-321.75</v>
      </c>
      <c r="G160" s="48">
        <v>45800</v>
      </c>
    </row>
    <row r="161" spans="1:7" x14ac:dyDescent="0.25">
      <c r="A161" s="43">
        <v>156</v>
      </c>
      <c r="B161" s="44" t="s">
        <v>211</v>
      </c>
      <c r="C161" s="45" t="s">
        <v>18</v>
      </c>
      <c r="D161" s="45" t="s">
        <v>41</v>
      </c>
      <c r="E161" s="46" t="s">
        <v>47</v>
      </c>
      <c r="F161" s="47">
        <v>-1035.3</v>
      </c>
      <c r="G161" s="48">
        <v>45800</v>
      </c>
    </row>
    <row r="162" spans="1:7" x14ac:dyDescent="0.25">
      <c r="A162" s="43">
        <v>157</v>
      </c>
      <c r="B162" s="44" t="s">
        <v>212</v>
      </c>
      <c r="C162" s="45" t="s">
        <v>18</v>
      </c>
      <c r="D162" s="45" t="s">
        <v>41</v>
      </c>
      <c r="E162" s="46" t="s">
        <v>51</v>
      </c>
      <c r="F162" s="47">
        <v>-1634.42</v>
      </c>
      <c r="G162" s="48">
        <v>45800</v>
      </c>
    </row>
    <row r="163" spans="1:7" x14ac:dyDescent="0.25">
      <c r="A163" s="43">
        <v>158</v>
      </c>
      <c r="B163" s="44" t="s">
        <v>213</v>
      </c>
      <c r="C163" s="45" t="s">
        <v>18</v>
      </c>
      <c r="D163" s="45" t="s">
        <v>41</v>
      </c>
      <c r="E163" s="46" t="s">
        <v>51</v>
      </c>
      <c r="F163" s="47">
        <v>-818.2</v>
      </c>
      <c r="G163" s="48">
        <v>45800</v>
      </c>
    </row>
    <row r="164" spans="1:7" x14ac:dyDescent="0.25">
      <c r="A164" s="43">
        <v>159</v>
      </c>
      <c r="B164" s="44" t="s">
        <v>214</v>
      </c>
      <c r="C164" s="45" t="s">
        <v>18</v>
      </c>
      <c r="D164" s="45" t="s">
        <v>41</v>
      </c>
      <c r="E164" s="46" t="s">
        <v>52</v>
      </c>
      <c r="F164" s="47">
        <v>-580</v>
      </c>
      <c r="G164" s="48">
        <v>45800</v>
      </c>
    </row>
    <row r="165" spans="1:7" x14ac:dyDescent="0.25">
      <c r="A165" s="43">
        <v>160</v>
      </c>
      <c r="B165" s="44" t="s">
        <v>215</v>
      </c>
      <c r="C165" s="45" t="s">
        <v>11</v>
      </c>
      <c r="D165" s="45" t="s">
        <v>41</v>
      </c>
      <c r="E165" s="46" t="s">
        <v>43</v>
      </c>
      <c r="F165" s="47">
        <v>-239.9</v>
      </c>
      <c r="G165" s="48">
        <v>45800</v>
      </c>
    </row>
    <row r="166" spans="1:7" x14ac:dyDescent="0.25">
      <c r="A166" s="43">
        <v>161</v>
      </c>
      <c r="B166" s="44" t="s">
        <v>216</v>
      </c>
      <c r="C166" s="45" t="s">
        <v>11</v>
      </c>
      <c r="D166" s="45" t="s">
        <v>41</v>
      </c>
      <c r="E166" s="46" t="s">
        <v>43</v>
      </c>
      <c r="F166" s="47">
        <v>-239.9</v>
      </c>
      <c r="G166" s="48">
        <v>45800</v>
      </c>
    </row>
    <row r="167" spans="1:7" ht="15.75" customHeight="1" x14ac:dyDescent="0.25">
      <c r="A167" s="43">
        <v>162</v>
      </c>
      <c r="B167" s="44" t="s">
        <v>217</v>
      </c>
      <c r="C167" s="45" t="s">
        <v>11</v>
      </c>
      <c r="D167" s="45" t="s">
        <v>41</v>
      </c>
      <c r="E167" s="46" t="s">
        <v>43</v>
      </c>
      <c r="F167" s="47">
        <v>-239.9</v>
      </c>
      <c r="G167" s="48">
        <v>45800</v>
      </c>
    </row>
    <row r="168" spans="1:7" x14ac:dyDescent="0.25">
      <c r="A168" s="43">
        <v>163</v>
      </c>
      <c r="B168" s="44" t="s">
        <v>218</v>
      </c>
      <c r="C168" s="45" t="s">
        <v>11</v>
      </c>
      <c r="D168" s="45" t="s">
        <v>41</v>
      </c>
      <c r="E168" s="46" t="s">
        <v>43</v>
      </c>
      <c r="F168" s="47">
        <v>-239.9</v>
      </c>
      <c r="G168" s="48">
        <v>45800</v>
      </c>
    </row>
    <row r="169" spans="1:7" x14ac:dyDescent="0.25">
      <c r="A169" s="43">
        <v>164</v>
      </c>
      <c r="B169" s="44" t="s">
        <v>219</v>
      </c>
      <c r="C169" s="45" t="s">
        <v>11</v>
      </c>
      <c r="D169" s="45" t="s">
        <v>41</v>
      </c>
      <c r="E169" s="46" t="s">
        <v>43</v>
      </c>
      <c r="F169" s="47">
        <v>-239.9</v>
      </c>
      <c r="G169" s="48">
        <v>45800</v>
      </c>
    </row>
    <row r="170" spans="1:7" x14ac:dyDescent="0.25">
      <c r="A170" s="43">
        <v>165</v>
      </c>
      <c r="B170" s="44" t="s">
        <v>220</v>
      </c>
      <c r="C170" s="45" t="s">
        <v>11</v>
      </c>
      <c r="D170" s="45" t="s">
        <v>41</v>
      </c>
      <c r="E170" s="46" t="s">
        <v>43</v>
      </c>
      <c r="F170" s="47">
        <v>-145.97</v>
      </c>
      <c r="G170" s="48">
        <v>45800</v>
      </c>
    </row>
    <row r="171" spans="1:7" x14ac:dyDescent="0.25">
      <c r="A171" s="43">
        <v>166</v>
      </c>
      <c r="B171" s="44" t="s">
        <v>221</v>
      </c>
      <c r="C171" s="45" t="s">
        <v>11</v>
      </c>
      <c r="D171" s="45" t="s">
        <v>41</v>
      </c>
      <c r="E171" s="46" t="s">
        <v>43</v>
      </c>
      <c r="F171" s="47">
        <v>-783.71</v>
      </c>
      <c r="G171" s="48">
        <v>45800</v>
      </c>
    </row>
    <row r="172" spans="1:7" x14ac:dyDescent="0.25">
      <c r="A172" s="43">
        <v>167</v>
      </c>
      <c r="B172" s="44" t="s">
        <v>222</v>
      </c>
      <c r="C172" s="45" t="s">
        <v>11</v>
      </c>
      <c r="D172" s="45" t="s">
        <v>41</v>
      </c>
      <c r="E172" s="46" t="s">
        <v>43</v>
      </c>
      <c r="F172" s="47">
        <v>-239.9</v>
      </c>
      <c r="G172" s="48">
        <v>45800</v>
      </c>
    </row>
    <row r="173" spans="1:7" x14ac:dyDescent="0.25">
      <c r="A173" s="43">
        <v>168</v>
      </c>
      <c r="B173" s="44" t="s">
        <v>223</v>
      </c>
      <c r="C173" s="45" t="s">
        <v>11</v>
      </c>
      <c r="D173" s="45" t="s">
        <v>41</v>
      </c>
      <c r="E173" s="46" t="s">
        <v>43</v>
      </c>
      <c r="F173" s="47">
        <v>-239.9</v>
      </c>
      <c r="G173" s="48">
        <v>45800</v>
      </c>
    </row>
    <row r="174" spans="1:7" x14ac:dyDescent="0.25">
      <c r="A174" s="43">
        <v>169</v>
      </c>
      <c r="B174" s="44" t="s">
        <v>224</v>
      </c>
      <c r="C174" s="45" t="s">
        <v>11</v>
      </c>
      <c r="D174" s="45" t="s">
        <v>41</v>
      </c>
      <c r="E174" s="46" t="s">
        <v>23</v>
      </c>
      <c r="F174" s="47">
        <v>-1170</v>
      </c>
      <c r="G174" s="48">
        <v>45800</v>
      </c>
    </row>
    <row r="175" spans="1:7" x14ac:dyDescent="0.25">
      <c r="A175" s="43">
        <v>170</v>
      </c>
      <c r="B175" s="44" t="s">
        <v>225</v>
      </c>
      <c r="C175" s="45" t="s">
        <v>11</v>
      </c>
      <c r="D175" s="45" t="s">
        <v>41</v>
      </c>
      <c r="E175" s="46" t="s">
        <v>23</v>
      </c>
      <c r="F175" s="47">
        <v>-1170</v>
      </c>
      <c r="G175" s="48">
        <v>45800</v>
      </c>
    </row>
    <row r="176" spans="1:7" x14ac:dyDescent="0.25">
      <c r="A176" s="43">
        <v>171</v>
      </c>
      <c r="B176" s="44" t="s">
        <v>226</v>
      </c>
      <c r="C176" s="45" t="s">
        <v>11</v>
      </c>
      <c r="D176" s="45" t="s">
        <v>41</v>
      </c>
      <c r="E176" s="46" t="s">
        <v>23</v>
      </c>
      <c r="F176" s="47">
        <v>-1170</v>
      </c>
      <c r="G176" s="48">
        <v>45800</v>
      </c>
    </row>
    <row r="177" spans="1:7" x14ac:dyDescent="0.25">
      <c r="A177" s="43">
        <v>172</v>
      </c>
      <c r="B177" s="44" t="s">
        <v>227</v>
      </c>
      <c r="C177" s="45" t="s">
        <v>11</v>
      </c>
      <c r="D177" s="45" t="s">
        <v>41</v>
      </c>
      <c r="E177" s="46" t="s">
        <v>23</v>
      </c>
      <c r="F177" s="47">
        <v>-1170</v>
      </c>
      <c r="G177" s="48">
        <v>45800</v>
      </c>
    </row>
    <row r="178" spans="1:7" x14ac:dyDescent="0.25">
      <c r="A178" s="43">
        <v>173</v>
      </c>
      <c r="B178" s="44" t="s">
        <v>228</v>
      </c>
      <c r="C178" s="45" t="s">
        <v>11</v>
      </c>
      <c r="D178" s="45" t="s">
        <v>41</v>
      </c>
      <c r="E178" s="46" t="s">
        <v>23</v>
      </c>
      <c r="F178" s="47">
        <v>-1170</v>
      </c>
      <c r="G178" s="48">
        <v>45800</v>
      </c>
    </row>
    <row r="179" spans="1:7" x14ac:dyDescent="0.25">
      <c r="A179" s="43">
        <v>174</v>
      </c>
      <c r="B179" s="44" t="s">
        <v>229</v>
      </c>
      <c r="C179" s="45" t="s">
        <v>11</v>
      </c>
      <c r="D179" s="45" t="s">
        <v>41</v>
      </c>
      <c r="E179" s="46" t="s">
        <v>23</v>
      </c>
      <c r="F179" s="47">
        <v>-1170</v>
      </c>
      <c r="G179" s="48">
        <v>45800</v>
      </c>
    </row>
    <row r="180" spans="1:7" x14ac:dyDescent="0.25">
      <c r="A180" s="43">
        <v>175</v>
      </c>
      <c r="B180" s="44" t="s">
        <v>230</v>
      </c>
      <c r="C180" s="45" t="s">
        <v>11</v>
      </c>
      <c r="D180" s="45" t="s">
        <v>41</v>
      </c>
      <c r="E180" s="46" t="s">
        <v>23</v>
      </c>
      <c r="F180" s="47">
        <v>-1170</v>
      </c>
      <c r="G180" s="48">
        <v>45800</v>
      </c>
    </row>
    <row r="181" spans="1:7" x14ac:dyDescent="0.25">
      <c r="A181" s="43">
        <v>176</v>
      </c>
      <c r="B181" s="44" t="s">
        <v>231</v>
      </c>
      <c r="C181" s="45" t="s">
        <v>11</v>
      </c>
      <c r="D181" s="45" t="s">
        <v>41</v>
      </c>
      <c r="E181" s="46" t="s">
        <v>23</v>
      </c>
      <c r="F181" s="47">
        <v>-1170</v>
      </c>
      <c r="G181" s="48">
        <v>45800</v>
      </c>
    </row>
    <row r="182" spans="1:7" x14ac:dyDescent="0.25">
      <c r="A182" s="43">
        <v>177</v>
      </c>
      <c r="B182" s="44" t="s">
        <v>232</v>
      </c>
      <c r="C182" s="45" t="s">
        <v>11</v>
      </c>
      <c r="D182" s="45" t="s">
        <v>41</v>
      </c>
      <c r="E182" s="46" t="s">
        <v>23</v>
      </c>
      <c r="F182" s="47">
        <v>-1170</v>
      </c>
      <c r="G182" s="48">
        <v>45800</v>
      </c>
    </row>
    <row r="183" spans="1:7" x14ac:dyDescent="0.25">
      <c r="A183" s="43">
        <v>178</v>
      </c>
      <c r="B183" s="44" t="s">
        <v>233</v>
      </c>
      <c r="C183" s="45" t="s">
        <v>11</v>
      </c>
      <c r="D183" s="45" t="s">
        <v>41</v>
      </c>
      <c r="E183" s="46" t="s">
        <v>23</v>
      </c>
      <c r="F183" s="47">
        <v>-1170</v>
      </c>
      <c r="G183" s="48">
        <v>45800</v>
      </c>
    </row>
    <row r="184" spans="1:7" x14ac:dyDescent="0.25">
      <c r="A184" s="43">
        <v>179</v>
      </c>
      <c r="B184" s="44" t="s">
        <v>234</v>
      </c>
      <c r="C184" s="45" t="s">
        <v>11</v>
      </c>
      <c r="D184" s="45" t="s">
        <v>41</v>
      </c>
      <c r="E184" s="46" t="s">
        <v>23</v>
      </c>
      <c r="F184" s="47">
        <v>-1170</v>
      </c>
      <c r="G184" s="48">
        <v>45800</v>
      </c>
    </row>
    <row r="185" spans="1:7" x14ac:dyDescent="0.25">
      <c r="A185" s="43">
        <v>180</v>
      </c>
      <c r="B185" s="44" t="s">
        <v>235</v>
      </c>
      <c r="C185" s="45" t="s">
        <v>11</v>
      </c>
      <c r="D185" s="45" t="s">
        <v>41</v>
      </c>
      <c r="E185" s="46" t="s">
        <v>23</v>
      </c>
      <c r="F185" s="47">
        <v>-1355</v>
      </c>
      <c r="G185" s="48">
        <v>45800</v>
      </c>
    </row>
    <row r="186" spans="1:7" x14ac:dyDescent="0.25">
      <c r="A186" s="43">
        <v>181</v>
      </c>
      <c r="B186" s="44" t="s">
        <v>236</v>
      </c>
      <c r="C186" s="45" t="s">
        <v>11</v>
      </c>
      <c r="D186" s="45" t="s">
        <v>41</v>
      </c>
      <c r="E186" s="46" t="s">
        <v>23</v>
      </c>
      <c r="F186" s="47">
        <v>-1170</v>
      </c>
      <c r="G186" s="48">
        <v>45800</v>
      </c>
    </row>
    <row r="187" spans="1:7" x14ac:dyDescent="0.25">
      <c r="A187" s="43">
        <v>182</v>
      </c>
      <c r="B187" s="44" t="s">
        <v>237</v>
      </c>
      <c r="C187" s="45" t="s">
        <v>11</v>
      </c>
      <c r="D187" s="45" t="s">
        <v>41</v>
      </c>
      <c r="E187" s="46" t="s">
        <v>23</v>
      </c>
      <c r="F187" s="47">
        <v>-1139</v>
      </c>
      <c r="G187" s="48">
        <v>45800</v>
      </c>
    </row>
    <row r="188" spans="1:7" x14ac:dyDescent="0.25">
      <c r="A188" s="43">
        <v>183</v>
      </c>
      <c r="B188" s="44" t="s">
        <v>238</v>
      </c>
      <c r="C188" s="45" t="s">
        <v>11</v>
      </c>
      <c r="D188" s="45" t="s">
        <v>41</v>
      </c>
      <c r="E188" s="46" t="s">
        <v>23</v>
      </c>
      <c r="F188" s="47">
        <v>-1170</v>
      </c>
      <c r="G188" s="48">
        <v>45800</v>
      </c>
    </row>
    <row r="189" spans="1:7" x14ac:dyDescent="0.25">
      <c r="A189" s="43">
        <v>184</v>
      </c>
      <c r="B189" s="44" t="s">
        <v>239</v>
      </c>
      <c r="C189" s="45" t="s">
        <v>11</v>
      </c>
      <c r="D189" s="45" t="s">
        <v>41</v>
      </c>
      <c r="E189" s="46" t="s">
        <v>23</v>
      </c>
      <c r="F189" s="47">
        <v>-1170</v>
      </c>
      <c r="G189" s="48">
        <v>45800</v>
      </c>
    </row>
    <row r="190" spans="1:7" x14ac:dyDescent="0.25">
      <c r="A190" s="43">
        <v>185</v>
      </c>
      <c r="B190" s="44" t="s">
        <v>240</v>
      </c>
      <c r="C190" s="45" t="s">
        <v>11</v>
      </c>
      <c r="D190" s="45" t="s">
        <v>41</v>
      </c>
      <c r="E190" s="46" t="s">
        <v>23</v>
      </c>
      <c r="F190" s="47">
        <v>-1170</v>
      </c>
      <c r="G190" s="48">
        <v>45800</v>
      </c>
    </row>
    <row r="191" spans="1:7" x14ac:dyDescent="0.25">
      <c r="A191" s="43">
        <v>186</v>
      </c>
      <c r="B191" s="44" t="s">
        <v>241</v>
      </c>
      <c r="C191" s="45" t="s">
        <v>11</v>
      </c>
      <c r="D191" s="45" t="s">
        <v>41</v>
      </c>
      <c r="E191" s="46" t="s">
        <v>23</v>
      </c>
      <c r="F191" s="47">
        <v>-1170</v>
      </c>
      <c r="G191" s="48">
        <v>45800</v>
      </c>
    </row>
    <row r="192" spans="1:7" x14ac:dyDescent="0.25">
      <c r="A192" s="43">
        <v>187</v>
      </c>
      <c r="B192" s="44" t="s">
        <v>242</v>
      </c>
      <c r="C192" s="45" t="s">
        <v>11</v>
      </c>
      <c r="D192" s="45" t="s">
        <v>41</v>
      </c>
      <c r="E192" s="46" t="s">
        <v>23</v>
      </c>
      <c r="F192" s="47">
        <v>-1170</v>
      </c>
      <c r="G192" s="48">
        <v>45800</v>
      </c>
    </row>
    <row r="193" spans="1:7" x14ac:dyDescent="0.25">
      <c r="A193" s="43">
        <v>188</v>
      </c>
      <c r="B193" s="44" t="s">
        <v>243</v>
      </c>
      <c r="C193" s="45" t="s">
        <v>11</v>
      </c>
      <c r="D193" s="45" t="s">
        <v>41</v>
      </c>
      <c r="E193" s="46" t="s">
        <v>23</v>
      </c>
      <c r="F193" s="47">
        <v>-1170</v>
      </c>
      <c r="G193" s="48">
        <v>45800</v>
      </c>
    </row>
    <row r="194" spans="1:7" x14ac:dyDescent="0.25">
      <c r="A194" s="43">
        <v>189</v>
      </c>
      <c r="B194" s="44" t="s">
        <v>244</v>
      </c>
      <c r="C194" s="45" t="s">
        <v>11</v>
      </c>
      <c r="D194" s="45" t="s">
        <v>41</v>
      </c>
      <c r="E194" s="46" t="s">
        <v>23</v>
      </c>
      <c r="F194" s="47">
        <v>-1170</v>
      </c>
      <c r="G194" s="48">
        <v>45800</v>
      </c>
    </row>
    <row r="195" spans="1:7" x14ac:dyDescent="0.25">
      <c r="A195" s="43">
        <v>190</v>
      </c>
      <c r="B195" s="44" t="s">
        <v>245</v>
      </c>
      <c r="C195" s="45" t="s">
        <v>11</v>
      </c>
      <c r="D195" s="45" t="s">
        <v>41</v>
      </c>
      <c r="E195" s="46" t="s">
        <v>23</v>
      </c>
      <c r="F195" s="47">
        <v>-1170</v>
      </c>
      <c r="G195" s="48">
        <v>45800</v>
      </c>
    </row>
    <row r="196" spans="1:7" x14ac:dyDescent="0.25">
      <c r="A196" s="43">
        <v>191</v>
      </c>
      <c r="B196" s="44" t="s">
        <v>246</v>
      </c>
      <c r="C196" s="45" t="s">
        <v>11</v>
      </c>
      <c r="D196" s="45" t="s">
        <v>41</v>
      </c>
      <c r="E196" s="46" t="s">
        <v>23</v>
      </c>
      <c r="F196" s="47">
        <v>-1170</v>
      </c>
      <c r="G196" s="48">
        <v>45800</v>
      </c>
    </row>
    <row r="197" spans="1:7" x14ac:dyDescent="0.25">
      <c r="A197" s="43">
        <v>192</v>
      </c>
      <c r="B197" s="44" t="s">
        <v>247</v>
      </c>
      <c r="C197" s="45" t="s">
        <v>18</v>
      </c>
      <c r="D197" s="45" t="s">
        <v>41</v>
      </c>
      <c r="E197" s="46" t="s">
        <v>53</v>
      </c>
      <c r="F197" s="47">
        <v>-682.6</v>
      </c>
      <c r="G197" s="48">
        <v>45800</v>
      </c>
    </row>
    <row r="198" spans="1:7" x14ac:dyDescent="0.25">
      <c r="A198" s="43">
        <v>193</v>
      </c>
      <c r="B198" s="44" t="s">
        <v>248</v>
      </c>
      <c r="C198" s="45" t="s">
        <v>18</v>
      </c>
      <c r="D198" s="45" t="s">
        <v>41</v>
      </c>
      <c r="E198" s="46" t="s">
        <v>37</v>
      </c>
      <c r="F198" s="47">
        <v>-261.33</v>
      </c>
      <c r="G198" s="48">
        <v>45800</v>
      </c>
    </row>
    <row r="199" spans="1:7" x14ac:dyDescent="0.25">
      <c r="A199" s="43">
        <v>194</v>
      </c>
      <c r="B199" s="44" t="s">
        <v>249</v>
      </c>
      <c r="C199" s="45" t="s">
        <v>11</v>
      </c>
      <c r="D199" s="45" t="s">
        <v>41</v>
      </c>
      <c r="E199" s="46" t="s">
        <v>34</v>
      </c>
      <c r="F199" s="47">
        <v>-316</v>
      </c>
      <c r="G199" s="48">
        <v>45805</v>
      </c>
    </row>
    <row r="200" spans="1:7" x14ac:dyDescent="0.25">
      <c r="A200" s="43">
        <v>195</v>
      </c>
      <c r="B200" s="44" t="s">
        <v>250</v>
      </c>
      <c r="C200" s="45" t="s">
        <v>11</v>
      </c>
      <c r="D200" s="45" t="s">
        <v>41</v>
      </c>
      <c r="E200" s="46" t="s">
        <v>34</v>
      </c>
      <c r="F200" s="47">
        <v>-292</v>
      </c>
      <c r="G200" s="48">
        <v>45805</v>
      </c>
    </row>
    <row r="201" spans="1:7" x14ac:dyDescent="0.25">
      <c r="A201" s="43">
        <v>196</v>
      </c>
      <c r="B201" s="44" t="s">
        <v>251</v>
      </c>
      <c r="C201" s="45" t="s">
        <v>11</v>
      </c>
      <c r="D201" s="45" t="s">
        <v>41</v>
      </c>
      <c r="E201" s="46" t="s">
        <v>34</v>
      </c>
      <c r="F201" s="47">
        <v>-316</v>
      </c>
      <c r="G201" s="48">
        <v>45805</v>
      </c>
    </row>
    <row r="202" spans="1:7" ht="15.75" thickBot="1" x14ac:dyDescent="0.3">
      <c r="A202" s="43">
        <v>197</v>
      </c>
      <c r="B202" s="44" t="s">
        <v>252</v>
      </c>
      <c r="C202" s="45" t="s">
        <v>18</v>
      </c>
      <c r="D202" s="45" t="s">
        <v>41</v>
      </c>
      <c r="E202" s="46" t="s">
        <v>54</v>
      </c>
      <c r="F202" s="47">
        <v>-2224</v>
      </c>
      <c r="G202" s="48">
        <v>45807</v>
      </c>
    </row>
    <row r="203" spans="1:7" ht="15.75" thickBot="1" x14ac:dyDescent="0.3">
      <c r="A203" s="59" t="s">
        <v>0</v>
      </c>
      <c r="B203" s="60"/>
      <c r="C203" s="60"/>
      <c r="D203" s="60"/>
      <c r="E203" s="61"/>
      <c r="F203" s="49">
        <f>SUM(F6:F202)</f>
        <v>-273922.37000000005</v>
      </c>
    </row>
  </sheetData>
  <autoFilter ref="A5:G203" xr:uid="{3B284A6B-02DB-4AC5-8CB7-6E757353B477}"/>
  <sortState xmlns:xlrd2="http://schemas.microsoft.com/office/spreadsheetml/2017/richdata2" ref="A6:G202">
    <sortCondition ref="G6:G202"/>
    <sortCondition ref="E6:E202"/>
  </sortState>
  <mergeCells count="3">
    <mergeCell ref="A1:G1"/>
    <mergeCell ref="A3:G3"/>
    <mergeCell ref="A203:E203"/>
  </mergeCells>
  <phoneticPr fontId="29" type="noConversion"/>
  <conditionalFormatting sqref="B6:B202">
    <cfRule type="duplicateValues" dxfId="1" priority="143"/>
    <cfRule type="duplicateValues" dxfId="0" priority="144"/>
  </conditionalFormatting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30D36E-5421-4CA0-AD04-72CA3085AFBF}"/>
</file>

<file path=customXml/itemProps2.xml><?xml version="1.0" encoding="utf-8"?>
<ds:datastoreItem xmlns:ds="http://schemas.openxmlformats.org/officeDocument/2006/customXml" ds:itemID="{F539A0E0-119B-40BE-BDAF-B991C2C837AE}"/>
</file>

<file path=customXml/itemProps3.xml><?xml version="1.0" encoding="utf-8"?>
<ds:datastoreItem xmlns:ds="http://schemas.openxmlformats.org/officeDocument/2006/customXml" ds:itemID="{B6379C38-14CF-4BC0-BFD1-7C40312E0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2025-06-17T11:38:45Z</cp:lastPrinted>
  <dcterms:created xsi:type="dcterms:W3CDTF">2025-03-12T18:34:20Z</dcterms:created>
  <dcterms:modified xsi:type="dcterms:W3CDTF">2025-06-17T12:59:47Z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